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D. Urbano\"/>
    </mc:Choice>
  </mc:AlternateContent>
  <xr:revisionPtr revIDLastSave="0" documentId="13_ncr:1_{8E1F9731-FBCD-48CE-A70A-A5473BDA4F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2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96" i="1" l="1"/>
  <c r="Q1196" i="1"/>
  <c r="U1195" i="1"/>
  <c r="Q1195" i="1"/>
  <c r="U1194" i="1"/>
  <c r="Q1194" i="1"/>
  <c r="U1193" i="1"/>
  <c r="Q1193" i="1"/>
  <c r="U1192" i="1"/>
  <c r="U1191" i="1"/>
  <c r="Q1192" i="1"/>
  <c r="Q1191" i="1"/>
  <c r="U1190" i="1"/>
  <c r="U1189" i="1"/>
  <c r="U1188" i="1"/>
  <c r="U1187" i="1"/>
  <c r="Q1190" i="1"/>
  <c r="Q1189" i="1"/>
  <c r="Q1188" i="1"/>
  <c r="Q1187" i="1"/>
  <c r="T1186" i="1"/>
  <c r="U1186" i="1" s="1"/>
  <c r="U1185" i="1"/>
  <c r="U1184" i="1"/>
  <c r="U1183" i="1"/>
  <c r="T1182" i="1"/>
  <c r="U1182" i="1" s="1"/>
  <c r="T1181" i="1"/>
  <c r="U1181" i="1" s="1"/>
  <c r="U1180" i="1"/>
  <c r="T1179" i="1"/>
  <c r="U1179" i="1" s="1"/>
  <c r="T1178" i="1"/>
  <c r="U1178" i="1" s="1"/>
  <c r="T1177" i="1"/>
  <c r="U1177" i="1" s="1"/>
  <c r="T1176" i="1"/>
  <c r="U1176" i="1" s="1"/>
  <c r="U1175" i="1"/>
  <c r="U1174" i="1"/>
  <c r="T1173" i="1"/>
  <c r="U1173" i="1" s="1"/>
  <c r="T1172" i="1"/>
  <c r="U1172" i="1" s="1"/>
  <c r="T1171" i="1"/>
  <c r="U1171" i="1" s="1"/>
  <c r="U1170" i="1"/>
  <c r="U1169" i="1"/>
  <c r="U1168" i="1"/>
  <c r="U1167" i="1"/>
  <c r="U1166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U1165" i="1" l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T1103" i="1"/>
  <c r="U1103" i="1" s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T1085" i="1"/>
  <c r="U1084" i="1"/>
  <c r="U1083" i="1"/>
  <c r="U1082" i="1"/>
  <c r="U1081" i="1"/>
  <c r="U1080" i="1"/>
  <c r="T1079" i="1"/>
  <c r="U1079" i="1" s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T1050" i="1"/>
  <c r="U1050" i="1" s="1"/>
  <c r="U1049" i="1"/>
  <c r="U1048" i="1"/>
  <c r="U1047" i="1"/>
  <c r="U1046" i="1"/>
  <c r="U1045" i="1"/>
  <c r="U1044" i="1"/>
  <c r="U1043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U1042" i="1"/>
  <c r="U1041" i="1"/>
  <c r="U1040" i="1"/>
  <c r="U1039" i="1"/>
  <c r="U1038" i="1"/>
  <c r="U1037" i="1"/>
  <c r="U1036" i="1"/>
  <c r="U1035" i="1"/>
  <c r="T1035" i="1"/>
  <c r="U1034" i="1"/>
  <c r="U1033" i="1"/>
  <c r="U1032" i="1"/>
  <c r="T1032" i="1"/>
  <c r="U1031" i="1"/>
  <c r="T1031" i="1"/>
  <c r="U1030" i="1"/>
  <c r="T1030" i="1"/>
  <c r="U1029" i="1"/>
  <c r="T1029" i="1"/>
  <c r="U1028" i="1"/>
  <c r="T1028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U1027" i="1"/>
  <c r="U1026" i="1"/>
  <c r="T1025" i="1"/>
  <c r="U1025" i="1" s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T1009" i="1"/>
  <c r="U1009" i="1" s="1"/>
  <c r="U1008" i="1"/>
  <c r="U1007" i="1"/>
  <c r="U1006" i="1"/>
  <c r="T1005" i="1"/>
  <c r="U1005" i="1" s="1"/>
  <c r="T1004" i="1"/>
  <c r="U1004" i="1" s="1"/>
  <c r="T1003" i="1"/>
  <c r="U1003" i="1" s="1"/>
  <c r="U1002" i="1"/>
  <c r="T1001" i="1"/>
  <c r="U1001" i="1" s="1"/>
  <c r="T1000" i="1"/>
  <c r="U1000" i="1" s="1"/>
  <c r="U999" i="1"/>
  <c r="U998" i="1"/>
  <c r="T997" i="1"/>
  <c r="U997" i="1" s="1"/>
  <c r="U996" i="1"/>
  <c r="T995" i="1"/>
  <c r="U995" i="1" s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T994" i="1"/>
  <c r="U994" i="1" s="1"/>
  <c r="U993" i="1"/>
  <c r="T992" i="1"/>
  <c r="U992" i="1" s="1"/>
  <c r="U991" i="1"/>
  <c r="U990" i="1"/>
  <c r="T989" i="1"/>
  <c r="U989" i="1" s="1"/>
  <c r="U988" i="1"/>
  <c r="T987" i="1"/>
  <c r="U987" i="1" s="1"/>
  <c r="T986" i="1"/>
  <c r="U986" i="1" s="1"/>
  <c r="T985" i="1"/>
  <c r="U985" i="1" s="1"/>
  <c r="T984" i="1"/>
  <c r="U984" i="1" s="1"/>
  <c r="T983" i="1"/>
  <c r="U983" i="1" s="1"/>
  <c r="U982" i="1"/>
  <c r="U981" i="1"/>
  <c r="U980" i="1"/>
  <c r="T979" i="1"/>
  <c r="U979" i="1" s="1"/>
  <c r="U978" i="1"/>
  <c r="U977" i="1"/>
  <c r="T976" i="1"/>
  <c r="U976" i="1" s="1"/>
  <c r="U975" i="1"/>
  <c r="U974" i="1"/>
  <c r="T973" i="1"/>
  <c r="U973" i="1" s="1"/>
  <c r="U972" i="1"/>
  <c r="U971" i="1"/>
  <c r="T970" i="1"/>
  <c r="U970" i="1" s="1"/>
  <c r="T969" i="1"/>
  <c r="U969" i="1" s="1"/>
  <c r="U968" i="1"/>
  <c r="T967" i="1"/>
  <c r="U967" i="1" s="1"/>
  <c r="T966" i="1"/>
  <c r="U966" i="1" s="1"/>
  <c r="T965" i="1"/>
  <c r="U965" i="1" s="1"/>
  <c r="T964" i="1"/>
  <c r="U964" i="1" s="1"/>
  <c r="U963" i="1"/>
  <c r="U962" i="1"/>
  <c r="U961" i="1"/>
  <c r="T960" i="1"/>
  <c r="U960" i="1" s="1"/>
  <c r="T959" i="1"/>
  <c r="U959" i="1" s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U234" i="1" l="1"/>
  <c r="U958" i="1" l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T343" i="1"/>
  <c r="U343" i="1" s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3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U9" i="1"/>
  <c r="U10" i="1"/>
  <c r="U11" i="1"/>
  <c r="U14" i="1"/>
  <c r="U15" i="1"/>
  <c r="U23" i="1"/>
  <c r="U27" i="1"/>
  <c r="U28" i="1"/>
  <c r="U30" i="1"/>
  <c r="U31" i="1"/>
  <c r="U32" i="1"/>
  <c r="U33" i="1"/>
  <c r="U34" i="1"/>
  <c r="U35" i="1"/>
  <c r="U36" i="1"/>
  <c r="U37" i="1"/>
  <c r="U38" i="1"/>
  <c r="U40" i="1"/>
  <c r="U41" i="1"/>
  <c r="U44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9" i="1"/>
  <c r="U71" i="1"/>
  <c r="U73" i="1"/>
  <c r="U74" i="1"/>
  <c r="U75" i="1"/>
  <c r="U76" i="1"/>
  <c r="U77" i="1"/>
  <c r="U78" i="1"/>
  <c r="U79" i="1"/>
  <c r="U80" i="1"/>
  <c r="U82" i="1"/>
  <c r="U84" i="1"/>
  <c r="U85" i="1"/>
  <c r="U87" i="1"/>
  <c r="U89" i="1"/>
  <c r="U90" i="1"/>
  <c r="U92" i="1"/>
  <c r="U93" i="1"/>
  <c r="U94" i="1"/>
  <c r="U95" i="1"/>
  <c r="U96" i="1"/>
  <c r="U97" i="1"/>
  <c r="U98" i="1"/>
  <c r="U101" i="1"/>
  <c r="U102" i="1"/>
  <c r="U104" i="1"/>
  <c r="U105" i="1"/>
  <c r="U106" i="1"/>
  <c r="U107" i="1"/>
  <c r="U110" i="1"/>
  <c r="U111" i="1"/>
  <c r="U113" i="1"/>
  <c r="U114" i="1"/>
  <c r="U115" i="1"/>
  <c r="U116" i="1"/>
  <c r="U117" i="1"/>
  <c r="U119" i="1"/>
  <c r="U120" i="1"/>
  <c r="U121" i="1"/>
  <c r="U122" i="1"/>
  <c r="U123" i="1"/>
  <c r="U124" i="1"/>
  <c r="U125" i="1"/>
  <c r="U126" i="1"/>
  <c r="U128" i="1"/>
  <c r="U131" i="1"/>
  <c r="U132" i="1"/>
  <c r="U133" i="1"/>
  <c r="U134" i="1"/>
  <c r="U139" i="1"/>
  <c r="U140" i="1"/>
  <c r="U141" i="1"/>
  <c r="U142" i="1"/>
  <c r="U143" i="1"/>
  <c r="U144" i="1"/>
  <c r="U145" i="1"/>
  <c r="U146" i="1"/>
  <c r="U150" i="1"/>
  <c r="U151" i="1"/>
  <c r="U152" i="1"/>
  <c r="U153" i="1"/>
  <c r="U156" i="1"/>
  <c r="U157" i="1"/>
  <c r="U158" i="1"/>
  <c r="U159" i="1"/>
  <c r="U160" i="1"/>
  <c r="U167" i="1"/>
  <c r="U168" i="1"/>
  <c r="U169" i="1"/>
  <c r="U177" i="1"/>
  <c r="U178" i="1"/>
  <c r="U179" i="1"/>
  <c r="U181" i="1"/>
  <c r="U184" i="1"/>
  <c r="U185" i="1"/>
  <c r="U189" i="1"/>
  <c r="U190" i="1"/>
  <c r="U191" i="1"/>
  <c r="U192" i="1"/>
  <c r="U196" i="1"/>
  <c r="U197" i="1"/>
  <c r="U198" i="1"/>
  <c r="U199" i="1"/>
  <c r="U200" i="1"/>
  <c r="U204" i="1"/>
  <c r="U205" i="1"/>
  <c r="U206" i="1"/>
  <c r="U210" i="1"/>
  <c r="U212" i="1"/>
  <c r="U213" i="1"/>
  <c r="U215" i="1"/>
  <c r="U216" i="1"/>
  <c r="U219" i="1"/>
  <c r="U220" i="1"/>
  <c r="U221" i="1"/>
  <c r="U222" i="1"/>
  <c r="U223" i="1"/>
  <c r="U224" i="1"/>
  <c r="U225" i="1"/>
  <c r="U227" i="1"/>
  <c r="U231" i="1"/>
  <c r="T232" i="1"/>
  <c r="U232" i="1" s="1"/>
  <c r="T230" i="1"/>
  <c r="U230" i="1" s="1"/>
  <c r="T229" i="1"/>
  <c r="U229" i="1" s="1"/>
  <c r="T228" i="1"/>
  <c r="U228" i="1" s="1"/>
  <c r="T226" i="1"/>
  <c r="U226" i="1" s="1"/>
  <c r="T218" i="1"/>
  <c r="U218" i="1" s="1"/>
  <c r="T217" i="1"/>
  <c r="U217" i="1" s="1"/>
  <c r="T214" i="1"/>
  <c r="U214" i="1" s="1"/>
  <c r="T211" i="1"/>
  <c r="U211" i="1" s="1"/>
  <c r="T209" i="1"/>
  <c r="U209" i="1" s="1"/>
  <c r="T208" i="1"/>
  <c r="U208" i="1" s="1"/>
  <c r="T207" i="1"/>
  <c r="U207" i="1" s="1"/>
  <c r="T203" i="1"/>
  <c r="U203" i="1" s="1"/>
  <c r="T202" i="1"/>
  <c r="U202" i="1" s="1"/>
  <c r="T201" i="1"/>
  <c r="U201" i="1" s="1"/>
  <c r="T195" i="1"/>
  <c r="U195" i="1" s="1"/>
  <c r="T194" i="1"/>
  <c r="U194" i="1" s="1"/>
  <c r="T193" i="1"/>
  <c r="U193" i="1" s="1"/>
  <c r="T188" i="1"/>
  <c r="U188" i="1" s="1"/>
  <c r="T187" i="1"/>
  <c r="U187" i="1" s="1"/>
  <c r="T186" i="1"/>
  <c r="U186" i="1" s="1"/>
  <c r="T183" i="1"/>
  <c r="U183" i="1" s="1"/>
  <c r="T182" i="1"/>
  <c r="U182" i="1" s="1"/>
  <c r="T180" i="1"/>
  <c r="U180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55" i="1"/>
  <c r="U155" i="1" s="1"/>
  <c r="T154" i="1"/>
  <c r="U154" i="1" s="1"/>
  <c r="T149" i="1"/>
  <c r="U149" i="1" s="1"/>
  <c r="T148" i="1"/>
  <c r="U148" i="1" s="1"/>
  <c r="T147" i="1"/>
  <c r="U147" i="1" s="1"/>
  <c r="T138" i="1"/>
  <c r="U138" i="1" s="1"/>
  <c r="T137" i="1"/>
  <c r="U137" i="1" s="1"/>
  <c r="T136" i="1"/>
  <c r="U136" i="1" s="1"/>
  <c r="T135" i="1"/>
  <c r="U135" i="1" s="1"/>
  <c r="T130" i="1"/>
  <c r="U130" i="1" s="1"/>
  <c r="T129" i="1"/>
  <c r="U129" i="1" s="1"/>
  <c r="T127" i="1"/>
  <c r="U127" i="1" s="1"/>
  <c r="T118" i="1"/>
  <c r="U118" i="1" s="1"/>
  <c r="T112" i="1"/>
  <c r="U112" i="1" s="1"/>
  <c r="T109" i="1"/>
  <c r="U109" i="1" s="1"/>
  <c r="T108" i="1"/>
  <c r="U108" i="1" s="1"/>
  <c r="T103" i="1"/>
  <c r="U103" i="1" s="1"/>
  <c r="T100" i="1"/>
  <c r="U100" i="1" s="1"/>
  <c r="T99" i="1"/>
  <c r="U99" i="1" s="1"/>
  <c r="T91" i="1"/>
  <c r="U91" i="1" s="1"/>
  <c r="T88" i="1"/>
  <c r="U88" i="1" s="1"/>
  <c r="T86" i="1"/>
  <c r="U86" i="1" s="1"/>
  <c r="T83" i="1"/>
  <c r="U83" i="1" s="1"/>
  <c r="T81" i="1"/>
  <c r="U81" i="1" s="1"/>
  <c r="T72" i="1"/>
  <c r="U72" i="1" s="1"/>
  <c r="T70" i="1"/>
  <c r="U70" i="1" s="1"/>
  <c r="T68" i="1"/>
  <c r="U68" i="1" s="1"/>
  <c r="T67" i="1"/>
  <c r="U67" i="1" s="1"/>
  <c r="T66" i="1"/>
  <c r="U66" i="1" s="1"/>
  <c r="T65" i="1"/>
  <c r="U65" i="1" s="1"/>
  <c r="T45" i="1"/>
  <c r="U45" i="1" s="1"/>
  <c r="T43" i="1"/>
  <c r="U43" i="1" s="1"/>
  <c r="T42" i="1"/>
  <c r="U42" i="1" s="1"/>
  <c r="T39" i="1"/>
  <c r="U39" i="1" s="1"/>
  <c r="T29" i="1"/>
  <c r="U29" i="1" s="1"/>
  <c r="T26" i="1"/>
  <c r="U26" i="1" s="1"/>
  <c r="T25" i="1"/>
  <c r="U25" i="1" s="1"/>
  <c r="T24" i="1"/>
  <c r="U24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3" i="1"/>
  <c r="U13" i="1" s="1"/>
  <c r="T12" i="1"/>
  <c r="U12" i="1" s="1"/>
  <c r="T8" i="1"/>
  <c r="U8" i="1" s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8" i="1"/>
</calcChain>
</file>

<file path=xl/sharedStrings.xml><?xml version="1.0" encoding="utf-8"?>
<sst xmlns="http://schemas.openxmlformats.org/spreadsheetml/2006/main" count="23893" uniqueCount="4276">
  <si>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</si>
  <si>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</si>
  <si>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</si>
  <si>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</si>
  <si>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</si>
  <si>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</si>
  <si>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</si>
  <si>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</si>
  <si>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</si>
  <si>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</si>
  <si>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</si>
  <si>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</si>
  <si>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</si>
  <si>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</si>
  <si>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</si>
  <si>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</si>
  <si>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</si>
  <si>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</si>
  <si>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</si>
  <si>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</si>
  <si>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</si>
  <si>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</si>
  <si>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</si>
  <si>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</si>
  <si>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</si>
  <si>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</si>
  <si>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</si>
  <si>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</si>
  <si>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570372</t>
  </si>
  <si>
    <t>416369</t>
  </si>
  <si>
    <t>590142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</si>
  <si>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</si>
  <si>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</si>
  <si>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</si>
  <si>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</si>
  <si>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</si>
  <si>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</si>
  <si>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</si>
  <si>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</si>
  <si>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</si>
  <si>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</si>
  <si>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</si>
  <si>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</si>
  <si>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</si>
  <si>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</si>
  <si>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</si>
  <si>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</si>
  <si>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</si>
  <si>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</si>
  <si>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</si>
  <si>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</si>
  <si>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</si>
  <si>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</si>
  <si>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</si>
  <si>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</si>
  <si>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</si>
  <si>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</si>
  <si>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</si>
  <si>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</si>
  <si>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</si>
  <si>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Tabla_590142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</si>
  <si>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</si>
  <si>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</si>
  <si>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</si>
  <si>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</si>
  <si>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</si>
  <si>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</si>
  <si>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</si>
  <si>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</si>
  <si>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</si>
  <si>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</si>
  <si>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</si>
  <si>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</si>
  <si>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</si>
  <si>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</si>
  <si>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</si>
  <si>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</si>
  <si>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</si>
  <si>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</si>
  <si>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</si>
  <si>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</si>
  <si>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</si>
  <si>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</si>
  <si>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</si>
  <si>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</si>
  <si>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</si>
  <si>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</si>
  <si>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</si>
  <si>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</si>
  <si>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</si>
  <si>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81163</t>
  </si>
  <si>
    <t>81165</t>
  </si>
  <si>
    <t>81164</t>
  </si>
  <si>
    <t>ID</t>
  </si>
  <si>
    <t>Nombre(s) de la persona beneficiaria final</t>
  </si>
  <si>
    <t>Primer apellido de la persona beneficiaria final</t>
  </si>
  <si>
    <t>Segundo apellido de la persona beneficiaria final</t>
  </si>
  <si>
    <t>A001593</t>
  </si>
  <si>
    <t>A001603</t>
  </si>
  <si>
    <t>A001677</t>
  </si>
  <si>
    <t>A001725</t>
  </si>
  <si>
    <t>A001765</t>
  </si>
  <si>
    <t>A001780</t>
  </si>
  <si>
    <t>A001840</t>
  </si>
  <si>
    <t>A001845</t>
  </si>
  <si>
    <t>A001846</t>
  </si>
  <si>
    <t>A001854</t>
  </si>
  <si>
    <t>A001855</t>
  </si>
  <si>
    <t>A001856</t>
  </si>
  <si>
    <t>A001860</t>
  </si>
  <si>
    <t>A001861</t>
  </si>
  <si>
    <t>A001862</t>
  </si>
  <si>
    <t>A001863</t>
  </si>
  <si>
    <t>A001864</t>
  </si>
  <si>
    <t>A001865</t>
  </si>
  <si>
    <t>A001866</t>
  </si>
  <si>
    <t>A001867</t>
  </si>
  <si>
    <t>A001868</t>
  </si>
  <si>
    <t>A001869</t>
  </si>
  <si>
    <t>A001870</t>
  </si>
  <si>
    <t>A001871</t>
  </si>
  <si>
    <t>A001872</t>
  </si>
  <si>
    <t>A001873</t>
  </si>
  <si>
    <t>A001874</t>
  </si>
  <si>
    <t>A001875</t>
  </si>
  <si>
    <t>A001876</t>
  </si>
  <si>
    <t>A001877</t>
  </si>
  <si>
    <t>A001878</t>
  </si>
  <si>
    <t>A001879</t>
  </si>
  <si>
    <t>A001880</t>
  </si>
  <si>
    <t>A001881</t>
  </si>
  <si>
    <t>A001882</t>
  </si>
  <si>
    <t>A001883</t>
  </si>
  <si>
    <t>A001884</t>
  </si>
  <si>
    <t>A001886</t>
  </si>
  <si>
    <t>A001887</t>
  </si>
  <si>
    <t>A001888</t>
  </si>
  <si>
    <t>A001889</t>
  </si>
  <si>
    <t>A001890</t>
  </si>
  <si>
    <t>A001891</t>
  </si>
  <si>
    <t>A001892</t>
  </si>
  <si>
    <t>A001894</t>
  </si>
  <si>
    <t>A001895</t>
  </si>
  <si>
    <t>A001896</t>
  </si>
  <si>
    <t>A001897</t>
  </si>
  <si>
    <t>A001898</t>
  </si>
  <si>
    <t>A001899</t>
  </si>
  <si>
    <t>A001900</t>
  </si>
  <si>
    <t>A001942</t>
  </si>
  <si>
    <t>A001961</t>
  </si>
  <si>
    <t>A002005</t>
  </si>
  <si>
    <t>A002006</t>
  </si>
  <si>
    <t>A002007</t>
  </si>
  <si>
    <t>A002009</t>
  </si>
  <si>
    <t>A002010</t>
  </si>
  <si>
    <t>A002011</t>
  </si>
  <si>
    <t>A002012</t>
  </si>
  <si>
    <t>A002013</t>
  </si>
  <si>
    <t>A002014</t>
  </si>
  <si>
    <t>A002022</t>
  </si>
  <si>
    <t>A002026</t>
  </si>
  <si>
    <t>A002027</t>
  </si>
  <si>
    <t>A002097</t>
  </si>
  <si>
    <t>A002158</t>
  </si>
  <si>
    <t>A002180</t>
  </si>
  <si>
    <t>A002181</t>
  </si>
  <si>
    <t>A002182</t>
  </si>
  <si>
    <t>A002183</t>
  </si>
  <si>
    <t>A002184</t>
  </si>
  <si>
    <t>A002185</t>
  </si>
  <si>
    <t>A002186</t>
  </si>
  <si>
    <t>A002187</t>
  </si>
  <si>
    <t>A002196</t>
  </si>
  <si>
    <t>A002197</t>
  </si>
  <si>
    <t>A002198</t>
  </si>
  <si>
    <t>A002199</t>
  </si>
  <si>
    <t>A002200</t>
  </si>
  <si>
    <t>A002202</t>
  </si>
  <si>
    <t>A002204</t>
  </si>
  <si>
    <t>A002205</t>
  </si>
  <si>
    <t>A002206</t>
  </si>
  <si>
    <t>A002208</t>
  </si>
  <si>
    <t>A002209</t>
  </si>
  <si>
    <t>A002210</t>
  </si>
  <si>
    <t>A002212</t>
  </si>
  <si>
    <t>A002213</t>
  </si>
  <si>
    <t>A002214</t>
  </si>
  <si>
    <t>A002215</t>
  </si>
  <si>
    <t>A002216</t>
  </si>
  <si>
    <t>A002217</t>
  </si>
  <si>
    <t>A002218</t>
  </si>
  <si>
    <t>A002219</t>
  </si>
  <si>
    <t>A002220</t>
  </si>
  <si>
    <t>A002221</t>
  </si>
  <si>
    <t>A002222</t>
  </si>
  <si>
    <t>A002223</t>
  </si>
  <si>
    <t>A002225</t>
  </si>
  <si>
    <t>A002226</t>
  </si>
  <si>
    <t>A002227</t>
  </si>
  <si>
    <t>A002229</t>
  </si>
  <si>
    <t>A002230</t>
  </si>
  <si>
    <t>A002231</t>
  </si>
  <si>
    <t>A002232</t>
  </si>
  <si>
    <t>A002233</t>
  </si>
  <si>
    <t>A002234</t>
  </si>
  <si>
    <t>A002236</t>
  </si>
  <si>
    <t>A002237</t>
  </si>
  <si>
    <t>A002239</t>
  </si>
  <si>
    <t>A002240</t>
  </si>
  <si>
    <t>A002241</t>
  </si>
  <si>
    <t>A002243</t>
  </si>
  <si>
    <t>A002244</t>
  </si>
  <si>
    <t>A002245</t>
  </si>
  <si>
    <t>A002246</t>
  </si>
  <si>
    <t>A002248</t>
  </si>
  <si>
    <t>A002249</t>
  </si>
  <si>
    <t>A002250</t>
  </si>
  <si>
    <t>A002251</t>
  </si>
  <si>
    <t>A002254</t>
  </si>
  <si>
    <t>A002255</t>
  </si>
  <si>
    <t>A002257</t>
  </si>
  <si>
    <t>A002259</t>
  </si>
  <si>
    <t>A002260</t>
  </si>
  <si>
    <t>A002263</t>
  </si>
  <si>
    <t>A002301</t>
  </si>
  <si>
    <t>A002302</t>
  </si>
  <si>
    <t>A002303</t>
  </si>
  <si>
    <t>A002304</t>
  </si>
  <si>
    <t>A002305</t>
  </si>
  <si>
    <t>A002306</t>
  </si>
  <si>
    <t>A002307</t>
  </si>
  <si>
    <t>A002308</t>
  </si>
  <si>
    <t>A002309</t>
  </si>
  <si>
    <t>A002310</t>
  </si>
  <si>
    <t>A002311</t>
  </si>
  <si>
    <t>A002312</t>
  </si>
  <si>
    <t>A002313</t>
  </si>
  <si>
    <t>A002315</t>
  </si>
  <si>
    <t>A002320</t>
  </si>
  <si>
    <t>A002321</t>
  </si>
  <si>
    <t>A002322</t>
  </si>
  <si>
    <t>A002323</t>
  </si>
  <si>
    <t>A002324</t>
  </si>
  <si>
    <t>A002325</t>
  </si>
  <si>
    <t>A002326</t>
  </si>
  <si>
    <t>A002327</t>
  </si>
  <si>
    <t>A002328</t>
  </si>
  <si>
    <t>A002329</t>
  </si>
  <si>
    <t>A002330</t>
  </si>
  <si>
    <t>A002331</t>
  </si>
  <si>
    <t>A002332</t>
  </si>
  <si>
    <t>A002333</t>
  </si>
  <si>
    <t>A002334</t>
  </si>
  <si>
    <t>A002335</t>
  </si>
  <si>
    <t>A002336</t>
  </si>
  <si>
    <t>A002337</t>
  </si>
  <si>
    <t>A002338</t>
  </si>
  <si>
    <t>A002339</t>
  </si>
  <si>
    <t>A002340</t>
  </si>
  <si>
    <t>A002341</t>
  </si>
  <si>
    <t>A002342</t>
  </si>
  <si>
    <t>A002343</t>
  </si>
  <si>
    <t>A002344</t>
  </si>
  <si>
    <t>A002345</t>
  </si>
  <si>
    <t>A002346</t>
  </si>
  <si>
    <t>A002347</t>
  </si>
  <si>
    <t>A002351</t>
  </si>
  <si>
    <t>A002352</t>
  </si>
  <si>
    <t>A002353</t>
  </si>
  <si>
    <t>A002355</t>
  </si>
  <si>
    <t>A002356</t>
  </si>
  <si>
    <t>A002357</t>
  </si>
  <si>
    <t>A002358</t>
  </si>
  <si>
    <t>A002359</t>
  </si>
  <si>
    <t>A002360</t>
  </si>
  <si>
    <t>A002361</t>
  </si>
  <si>
    <t>A002362</t>
  </si>
  <si>
    <t>A002363</t>
  </si>
  <si>
    <t>A002365</t>
  </si>
  <si>
    <t>A002368</t>
  </si>
  <si>
    <t>A002369</t>
  </si>
  <si>
    <t>A002371</t>
  </si>
  <si>
    <t>A002372</t>
  </si>
  <si>
    <t>A002373</t>
  </si>
  <si>
    <t>A002374</t>
  </si>
  <si>
    <t>A002376</t>
  </si>
  <si>
    <t>A002377</t>
  </si>
  <si>
    <t>A002378</t>
  </si>
  <si>
    <t>A002379</t>
  </si>
  <si>
    <t>A002380</t>
  </si>
  <si>
    <t>A002381</t>
  </si>
  <si>
    <t>A002382</t>
  </si>
  <si>
    <t>A002383</t>
  </si>
  <si>
    <t>A002384</t>
  </si>
  <si>
    <t>A002385</t>
  </si>
  <si>
    <t>A002386</t>
  </si>
  <si>
    <t>A002387</t>
  </si>
  <si>
    <t>A002388</t>
  </si>
  <si>
    <t>A002389</t>
  </si>
  <si>
    <t>A002390</t>
  </si>
  <si>
    <t>A002391</t>
  </si>
  <si>
    <t>A002392</t>
  </si>
  <si>
    <t>A002393</t>
  </si>
  <si>
    <t>A002394</t>
  </si>
  <si>
    <t>A002395</t>
  </si>
  <si>
    <t>A002396</t>
  </si>
  <si>
    <t>A002397</t>
  </si>
  <si>
    <t>A002398</t>
  </si>
  <si>
    <t>A002399</t>
  </si>
  <si>
    <t>A002400</t>
  </si>
  <si>
    <t>A002401</t>
  </si>
  <si>
    <t>A002402</t>
  </si>
  <si>
    <t>A002403</t>
  </si>
  <si>
    <t>A002404</t>
  </si>
  <si>
    <t>A002407</t>
  </si>
  <si>
    <t>A002501</t>
  </si>
  <si>
    <t>A002502</t>
  </si>
  <si>
    <t>A002504</t>
  </si>
  <si>
    <t>A002508</t>
  </si>
  <si>
    <t>A002509</t>
  </si>
  <si>
    <t>A002512</t>
  </si>
  <si>
    <t>A002513</t>
  </si>
  <si>
    <t>Reglamanto de Construcción de Comitán de Domínguez, Chiapas.</t>
  </si>
  <si>
    <t>FRANCISCO RAMON</t>
  </si>
  <si>
    <t>PULIDO</t>
  </si>
  <si>
    <t>CASTILLO/COPROP</t>
  </si>
  <si>
    <t>JORGE ALEJANDRO</t>
  </si>
  <si>
    <t>ALVARADO</t>
  </si>
  <si>
    <t>VELASCO</t>
  </si>
  <si>
    <t>OCTAVIO</t>
  </si>
  <si>
    <t>LOPEZ</t>
  </si>
  <si>
    <t>COLONIA ANAHUAC AC</t>
  </si>
  <si>
    <t>ND</t>
  </si>
  <si>
    <t>CRUZ MARIA</t>
  </si>
  <si>
    <t>HERNANDEZ</t>
  </si>
  <si>
    <t>PAULA ANEIDA</t>
  </si>
  <si>
    <t>MALDONADO</t>
  </si>
  <si>
    <t>FUENTES</t>
  </si>
  <si>
    <t>JORGE LUIS</t>
  </si>
  <si>
    <t>CULEBRO</t>
  </si>
  <si>
    <t>RUIZ</t>
  </si>
  <si>
    <t>ERNESTO</t>
  </si>
  <si>
    <t>TORRES</t>
  </si>
  <si>
    <t>MENDOZA</t>
  </si>
  <si>
    <t>RAYMUNDO</t>
  </si>
  <si>
    <t>MORALES</t>
  </si>
  <si>
    <t>GORDILLO/COPROP</t>
  </si>
  <si>
    <t>MANUEL</t>
  </si>
  <si>
    <t>CASTILLO</t>
  </si>
  <si>
    <t>VAZQUEZ/COPROP</t>
  </si>
  <si>
    <t>MARIA DOLORES</t>
  </si>
  <si>
    <t>GUILLEN</t>
  </si>
  <si>
    <t>ABARCA</t>
  </si>
  <si>
    <t>MARTHA</t>
  </si>
  <si>
    <t>SANCHEZ</t>
  </si>
  <si>
    <t>ROMAN</t>
  </si>
  <si>
    <t>BARTOLO</t>
  </si>
  <si>
    <t>AGUILAR</t>
  </si>
  <si>
    <t>CONCEPCION</t>
  </si>
  <si>
    <t>DIAZ</t>
  </si>
  <si>
    <t>SERVANDO</t>
  </si>
  <si>
    <t>JIMENEZ</t>
  </si>
  <si>
    <t>LIRA</t>
  </si>
  <si>
    <t>CARLOS</t>
  </si>
  <si>
    <t xml:space="preserve">PEDRO CARLOS </t>
  </si>
  <si>
    <t>BERMUDEZ</t>
  </si>
  <si>
    <t>NAJERA</t>
  </si>
  <si>
    <t>JOSE ANGEL</t>
  </si>
  <si>
    <t>PEREZ</t>
  </si>
  <si>
    <t>ARGUELLO</t>
  </si>
  <si>
    <t>JOSE MANUEL</t>
  </si>
  <si>
    <t>ALBORES</t>
  </si>
  <si>
    <t>GUIDO RODOLFO</t>
  </si>
  <si>
    <t>ORTEGA/COPROP</t>
  </si>
  <si>
    <t>JOSE ROMEO</t>
  </si>
  <si>
    <t>VENTURA</t>
  </si>
  <si>
    <t>CORDERO</t>
  </si>
  <si>
    <t>ARTEMIO</t>
  </si>
  <si>
    <t>VAZQUEZ</t>
  </si>
  <si>
    <t>JOSE LUIS</t>
  </si>
  <si>
    <t>CRUZ</t>
  </si>
  <si>
    <t>NORA ALEJANDRA</t>
  </si>
  <si>
    <t>LOPEZ/COPROP</t>
  </si>
  <si>
    <t>JAIME</t>
  </si>
  <si>
    <t>CALVO</t>
  </si>
  <si>
    <t>IRMA</t>
  </si>
  <si>
    <t>PENAGOS</t>
  </si>
  <si>
    <t>SOLORZANO</t>
  </si>
  <si>
    <t xml:space="preserve">ARTEMIO </t>
  </si>
  <si>
    <t>LAURA GABRIELA</t>
  </si>
  <si>
    <t>JORGE ANTONIO</t>
  </si>
  <si>
    <t>HIDALGO</t>
  </si>
  <si>
    <t xml:space="preserve">GLORIA LUZ </t>
  </si>
  <si>
    <t>VILLATORO</t>
  </si>
  <si>
    <t>VILLATORO/COPROP</t>
  </si>
  <si>
    <t>CARLOS ALBERTO</t>
  </si>
  <si>
    <t>MORGAN</t>
  </si>
  <si>
    <t>RUBEN ALEJANDRO</t>
  </si>
  <si>
    <t>SOLIS</t>
  </si>
  <si>
    <t>JORGE RAMON</t>
  </si>
  <si>
    <t>MARIA DEL CARMEN</t>
  </si>
  <si>
    <t>ROVELO/COPROP</t>
  </si>
  <si>
    <t>GUADALUPE CONCEPCION</t>
  </si>
  <si>
    <t>LEON</t>
  </si>
  <si>
    <t>MARIA DEL SOCORRO</t>
  </si>
  <si>
    <t>MONJARAS</t>
  </si>
  <si>
    <t>MONROY</t>
  </si>
  <si>
    <t>SILVIA</t>
  </si>
  <si>
    <t>GORDILLO</t>
  </si>
  <si>
    <t>MONTES DE OCA/COPROP</t>
  </si>
  <si>
    <t>MIGUEL</t>
  </si>
  <si>
    <t>MONTOYA</t>
  </si>
  <si>
    <t>MARIA VIRGINIA</t>
  </si>
  <si>
    <t>MARTHA EMMA</t>
  </si>
  <si>
    <t>ORRICO</t>
  </si>
  <si>
    <t>VERA</t>
  </si>
  <si>
    <t>GARCIA</t>
  </si>
  <si>
    <t>SILVA</t>
  </si>
  <si>
    <t>GAYTAN</t>
  </si>
  <si>
    <t>REYNALDO</t>
  </si>
  <si>
    <t>MEZA/COPROP</t>
  </si>
  <si>
    <t>MARIA</t>
  </si>
  <si>
    <t>LARA</t>
  </si>
  <si>
    <t>GUILLERMO</t>
  </si>
  <si>
    <t>ABADIA</t>
  </si>
  <si>
    <t>SARA BERTHA</t>
  </si>
  <si>
    <t>RAMIREZ</t>
  </si>
  <si>
    <t>DE LEON</t>
  </si>
  <si>
    <t>JOSE CLEOFAS</t>
  </si>
  <si>
    <t>PINTO</t>
  </si>
  <si>
    <t>MORALES/COPROP</t>
  </si>
  <si>
    <t>GUSTAVO</t>
  </si>
  <si>
    <t>NARVAEZ/COPROP</t>
  </si>
  <si>
    <t>JESUS ALFREDO</t>
  </si>
  <si>
    <t>FONSECA</t>
  </si>
  <si>
    <t>ENRIQUE</t>
  </si>
  <si>
    <t>SANTIS</t>
  </si>
  <si>
    <t>ALICIA ISABEL</t>
  </si>
  <si>
    <t>ZUÑIGA/CORPOP</t>
  </si>
  <si>
    <t>ROSA ELIZABETH</t>
  </si>
  <si>
    <t>BONILLA</t>
  </si>
  <si>
    <t>KARIME</t>
  </si>
  <si>
    <t>DELFIN</t>
  </si>
  <si>
    <t>FUENTES/COPROP</t>
  </si>
  <si>
    <t>YOLANDA GUADALUPE</t>
  </si>
  <si>
    <t>GOMEZ</t>
  </si>
  <si>
    <t>ARKON &amp;MBC DESARROLLO Y CONSTRUCCION S.A. DE C.V.</t>
  </si>
  <si>
    <t xml:space="preserve">MARTHA ADRIANA </t>
  </si>
  <si>
    <t xml:space="preserve">HIDALGO </t>
  </si>
  <si>
    <t>AGUILAR/COPROP</t>
  </si>
  <si>
    <t>MAYRA GABRIELA</t>
  </si>
  <si>
    <t>TREJO</t>
  </si>
  <si>
    <t>MARIA ELENA</t>
  </si>
  <si>
    <t>GUIZAR</t>
  </si>
  <si>
    <t>MEZA</t>
  </si>
  <si>
    <t>JORGE ARTURO</t>
  </si>
  <si>
    <t>CARDENAS</t>
  </si>
  <si>
    <t>RAZIEL URIEL</t>
  </si>
  <si>
    <t>FRANCO</t>
  </si>
  <si>
    <t>RODRIGUEZ/COPROP</t>
  </si>
  <si>
    <t>PATRICIA DEL CARMEN</t>
  </si>
  <si>
    <t>TRUJILLO</t>
  </si>
  <si>
    <t>RED UNIVERCOM S.C.</t>
  </si>
  <si>
    <t>DINA LINETH</t>
  </si>
  <si>
    <t>FRANCISCO MANUEL</t>
  </si>
  <si>
    <t>ANDREA MONSERRAT</t>
  </si>
  <si>
    <t>REYES</t>
  </si>
  <si>
    <t>FLOR DE MARIA</t>
  </si>
  <si>
    <t>TERESITA DE JESUS</t>
  </si>
  <si>
    <t>LUIS ERNESTO</t>
  </si>
  <si>
    <t>CUERVO</t>
  </si>
  <si>
    <t>CESAR</t>
  </si>
  <si>
    <t>LIBRADO</t>
  </si>
  <si>
    <t>OCAMPO</t>
  </si>
  <si>
    <t>GUADALUPE</t>
  </si>
  <si>
    <t>MANUELA</t>
  </si>
  <si>
    <t>ALFONZO</t>
  </si>
  <si>
    <t>CONSTRUCTORA INMOBILIARIA VL. S.A. DE C.V.</t>
  </si>
  <si>
    <t>JANETTE DEL ROSARIO</t>
  </si>
  <si>
    <t>MARTINEZ/COPROP</t>
  </si>
  <si>
    <t>FERNANDO</t>
  </si>
  <si>
    <t>GONZALEZ</t>
  </si>
  <si>
    <t>RINCON</t>
  </si>
  <si>
    <t>LETICIA</t>
  </si>
  <si>
    <t>MORENO</t>
  </si>
  <si>
    <t>EDGAR</t>
  </si>
  <si>
    <t>DE LA CRUZ</t>
  </si>
  <si>
    <t>ROSA MARIA</t>
  </si>
  <si>
    <t>MUÑOZ</t>
  </si>
  <si>
    <t>ELIAZAR</t>
  </si>
  <si>
    <t>BARRIOS/COPROP</t>
  </si>
  <si>
    <t>SUSANA MAGALY</t>
  </si>
  <si>
    <t>ERIKA ELIZABETH</t>
  </si>
  <si>
    <t>DOMINGUEZ</t>
  </si>
  <si>
    <t>CARLOS GIOVANNI</t>
  </si>
  <si>
    <t>MANDUJANO</t>
  </si>
  <si>
    <t>OSCAR</t>
  </si>
  <si>
    <t>LUIS ENEDIN</t>
  </si>
  <si>
    <t>FRANCISCO JAVIER</t>
  </si>
  <si>
    <t>AVENDAÑO</t>
  </si>
  <si>
    <t>LILIANA PATRICIA</t>
  </si>
  <si>
    <t>CANCINO</t>
  </si>
  <si>
    <t>LEONOR</t>
  </si>
  <si>
    <t>YBARRA</t>
  </si>
  <si>
    <t>RIVERA</t>
  </si>
  <si>
    <t>OSCAR ALFREDO</t>
  </si>
  <si>
    <t>MANUEL MEDAD</t>
  </si>
  <si>
    <t>MERIDA</t>
  </si>
  <si>
    <t xml:space="preserve">ANTONIO DE JESUS </t>
  </si>
  <si>
    <t xml:space="preserve">MONJARAS </t>
  </si>
  <si>
    <t>ALFARO</t>
  </si>
  <si>
    <t>RUIZ/COPROP</t>
  </si>
  <si>
    <t>ALEJANDRA DEL PILAR</t>
  </si>
  <si>
    <t>MENDEZ</t>
  </si>
  <si>
    <t>DE DIAZ</t>
  </si>
  <si>
    <t>CRISOFORO</t>
  </si>
  <si>
    <t>ESPINOSA</t>
  </si>
  <si>
    <t>MARIA OFELIA</t>
  </si>
  <si>
    <t>ALVAREZ</t>
  </si>
  <si>
    <t>MARIANO</t>
  </si>
  <si>
    <t>ARTURO</t>
  </si>
  <si>
    <t>MARGOT ODILIA</t>
  </si>
  <si>
    <t>GALINDO</t>
  </si>
  <si>
    <t>TOVAR</t>
  </si>
  <si>
    <t>LUZ MARIA</t>
  </si>
  <si>
    <t>RODRIGUEZ</t>
  </si>
  <si>
    <t>GUILLEN/COPROP</t>
  </si>
  <si>
    <t>VERONICA</t>
  </si>
  <si>
    <t>FIGUEROA</t>
  </si>
  <si>
    <t>ESPINOSA/COPROP</t>
  </si>
  <si>
    <t>ROBERTO FABIAN</t>
  </si>
  <si>
    <t>BENEDICTO MARIO</t>
  </si>
  <si>
    <t>SANTIZO</t>
  </si>
  <si>
    <t>JOSE</t>
  </si>
  <si>
    <t>MARTINEZ</t>
  </si>
  <si>
    <t>FRANCISCO</t>
  </si>
  <si>
    <t>JOSE RAMON</t>
  </si>
  <si>
    <t>CASTELLANOS</t>
  </si>
  <si>
    <t>YEUDIEL</t>
  </si>
  <si>
    <t>MENDEZ/COPROP</t>
  </si>
  <si>
    <t>MARCO ANTONIO</t>
  </si>
  <si>
    <t>ALVARADO/COPROP</t>
  </si>
  <si>
    <t>ANGEL REMIGIO</t>
  </si>
  <si>
    <t>GOMEZ/COPROP</t>
  </si>
  <si>
    <t>GUTIERREZ</t>
  </si>
  <si>
    <t>ARRIAGA</t>
  </si>
  <si>
    <t>JOSE DOMINGO</t>
  </si>
  <si>
    <t>HERNANDEZ/COPROP</t>
  </si>
  <si>
    <t>ISIS</t>
  </si>
  <si>
    <t>CINCO PINOS SA/CV</t>
  </si>
  <si>
    <t>KANTER</t>
  </si>
  <si>
    <t>JOSE FRANCISCO</t>
  </si>
  <si>
    <t>FLORES</t>
  </si>
  <si>
    <t>COMERCIAL GORSA S.A. DE C.V.</t>
  </si>
  <si>
    <t>RITA MARIA ANTONIETA</t>
  </si>
  <si>
    <t>ORTIZ</t>
  </si>
  <si>
    <t>EDUARDO CARALAMPIO</t>
  </si>
  <si>
    <t>MANUEL DE JESUS</t>
  </si>
  <si>
    <t>ARGUETA</t>
  </si>
  <si>
    <t>BALDEMAR</t>
  </si>
  <si>
    <t>ROBERTO</t>
  </si>
  <si>
    <t>LOURDES PRIMITIVA</t>
  </si>
  <si>
    <t>MARIA CRISTINA</t>
  </si>
  <si>
    <t>JAIME DE JESUS</t>
  </si>
  <si>
    <t>CABRERA</t>
  </si>
  <si>
    <t>VASQUEZ</t>
  </si>
  <si>
    <t>MARTIN</t>
  </si>
  <si>
    <t>MARIO EUGENIO</t>
  </si>
  <si>
    <t>LUIS ALEJANDRO</t>
  </si>
  <si>
    <t>MUÑIZ</t>
  </si>
  <si>
    <t>LUIS ALBERTO</t>
  </si>
  <si>
    <t>VEGA</t>
  </si>
  <si>
    <t>MARIA CONCEPCION</t>
  </si>
  <si>
    <t>JUAN DANIEL</t>
  </si>
  <si>
    <t>http://transparencia.comitan.gob.mx/ART85/XXVII/DESARROLLO_URBANO/A001593.pdf</t>
  </si>
  <si>
    <t>http://transparencia.comitan.gob.mx/ART85/XXVII/DESARROLLO_URBANO/04976.pdf</t>
  </si>
  <si>
    <t>http://transparencia.comitan.gob.mx/ART85/XXVII/DESARROLLO_URBANO/04956.pdf</t>
  </si>
  <si>
    <t>http://transparencia.comitan.gob.mx/ART85/XXVII/DESARROLLO_URBANO/23118.pdf</t>
  </si>
  <si>
    <t>http://transparencia.comitan.gob.mx/ART85/XXVII/DESARROLLO_URBANO/05635.pdf</t>
  </si>
  <si>
    <t>http://transparencia.comitan.gob.mx/ART85/XXVII/DESARROLLO_URBANO/04427.pdf</t>
  </si>
  <si>
    <t>http://transparencia.comitan.gob.mx/ART85/XXVII/DESARROLLO_URBANO/04563.pdf</t>
  </si>
  <si>
    <t>http://transparencia.comitan.gob.mx/ART85/XXVII/DESARROLLO_URBANO/22057.pdf</t>
  </si>
  <si>
    <t>http://transparencia.comitan.gob.mx/ART85/XXVII/DESARROLLO_URBANO/21581.pdf</t>
  </si>
  <si>
    <t>http://transparencia.comitan.gob.mx/ART85/XXVII/DESARROLLO_URBANO/04910.pdf</t>
  </si>
  <si>
    <t>http://transparencia.comitan.gob.mx/ART85/XXVII/DESARROLLO_URBANO/04940.pdf</t>
  </si>
  <si>
    <t>http://transparencia.comitan.gob.mx/ART85/XXVII/DESARROLLO_URBANO/04949.pdf</t>
  </si>
  <si>
    <t>http://transparencia.comitan.gob.mx/ART85/XXVII/DESARROLLO_URBANO/04908.pdf</t>
  </si>
  <si>
    <t>http://transparencia.comitan.gob.mx/ART85/XXVII/DESARROLLO_URBANO/04943.pdf</t>
  </si>
  <si>
    <t>http://transparencia.comitan.gob.mx/ART85/XXVII/DESARROLLO_URBANO/22447.pdf</t>
  </si>
  <si>
    <t>http://transparencia.comitan.gob.mx/ART85/XXVII/DESARROLLO_URBANO/22446.pdf</t>
  </si>
  <si>
    <t>http://transparencia.comitan.gob.mx/ART85/XXVII/DESARROLLO_URBANO/05002.pdf</t>
  </si>
  <si>
    <t>http://transparencia.comitan.gob.mx/ART85/XXVII/DESARROLLO_URBANO/05004.pdf</t>
  </si>
  <si>
    <t>http://transparencia.comitan.gob.mx/ART85/XXVII/DESARROLLO_URBANO/05003.pdf</t>
  </si>
  <si>
    <t>http://transparencia.comitan.gob.mx/ART85/XXVII/DESARROLLO_URBANO/05037.pdf</t>
  </si>
  <si>
    <t>http://transparencia.comitan.gob.mx/ART85/XXVII/DESARROLLO_URBANO/05005.pdf</t>
  </si>
  <si>
    <t>http://transparencia.comitan.gob.mx/ART85/XXVII/DESARROLLO_URBANO/22803.pdf</t>
  </si>
  <si>
    <t>http://transparencia.comitan.gob.mx/ART85/XXVII/DESARROLLO_URBANO/05030.pdf</t>
  </si>
  <si>
    <t>http://transparencia.comitan.gob.mx/ART85/XXVII/DESARROLLO_URBANO/05046.pdf</t>
  </si>
  <si>
    <t>http://transparencia.comitan.gob.mx/ART85/XXVII/DESARROLLO_URBANO/05047.pdf</t>
  </si>
  <si>
    <t>http://transparencia.comitan.gob.mx/ART85/XXVII/DESARROLLO_URBANO/05041.pdf</t>
  </si>
  <si>
    <t>http://transparencia.comitan.gob.mx/ART85/XXVII/DESARROLLO_URBANO/05040.pdf</t>
  </si>
  <si>
    <t>http://transparencia.comitan.gob.mx/ART85/XXVII/DESARROLLO_URBANO/05051.pdf</t>
  </si>
  <si>
    <t>http://transparencia.comitan.gob.mx/ART85/XXVII/DESARROLLO_URBANO/05056.pdf</t>
  </si>
  <si>
    <t>http://transparencia.comitan.gob.mx/ART85/XXVII/DESARROLLO_URBANO/04959.pdf</t>
  </si>
  <si>
    <t>http://transparencia.comitan.gob.mx/ART85/XXVII/DESARROLLO_URBANO/04992.pdf</t>
  </si>
  <si>
    <t>http://transparencia.comitan.gob.mx/ART85/XXVII/DESARROLLO_URBANO/04993.pdf</t>
  </si>
  <si>
    <t>http://transparencia.comitan.gob.mx/ART85/XXVII/DESARROLLO_URBANO/04991.pdf</t>
  </si>
  <si>
    <t>http://transparencia.comitan.gob.mx/ART85/XXVII/DESARROLLO_URBANO/04961.pdf</t>
  </si>
  <si>
    <t>http://transparencia.comitan.gob.mx/ART85/XXVII/DESARROLLO_URBANO/04985.pdf</t>
  </si>
  <si>
    <t>http://transparencia.comitan.gob.mx/ART85/XXVII/DESARROLLO_URBANO/04982.pdf</t>
  </si>
  <si>
    <t>http://transparencia.comitan.gob.mx/ART85/XXVII/DESARROLLO_URBANO/05010.pdf</t>
  </si>
  <si>
    <t>http://transparencia.comitan.gob.mx/ART85/XXVII/DESARROLLO_URBANO/05009.pdf</t>
  </si>
  <si>
    <t>http://transparencia.comitan.gob.mx/ART85/XXVII/DESARROLLO_URBANO/23321.pdf</t>
  </si>
  <si>
    <t>http://transparencia.comitan.gob.mx/ART85/XXVII/DESARROLLO_URBANO/05026.pdf</t>
  </si>
  <si>
    <t>http://transparencia.comitan.gob.mx/ART85/XXVII/DESARROLLO_URBANO/05045.pdf</t>
  </si>
  <si>
    <t>http://transparencia.comitan.gob.mx/ART85/XXVII/DESARROLLO_URBANO/05042.pdf</t>
  </si>
  <si>
    <t>http://transparencia.comitan.gob.mx/ART85/XXVII/DESARROLLO_URBANO/05044.pdf</t>
  </si>
  <si>
    <t>http://transparencia.comitan.gob.mx/ART85/XXVII/DESARROLLO_URBANO/05043.pdf</t>
  </si>
  <si>
    <t>http://transparencia.comitan.gob.mx/ART85/XXVII/DESARROLLO_URBANO/05061.pdf</t>
  </si>
  <si>
    <t>http://transparencia.comitan.gob.mx/ART85/XXVII/DESARROLLO_URBANO/05048.pdf</t>
  </si>
  <si>
    <t>http://transparencia.comitan.gob.mx/ART85/XXVII/DESARROLLO_URBANO/03443.pdf</t>
  </si>
  <si>
    <t>http://transparencia.comitan.gob.mx/ART85/XXVII/DESARROLLO_URBANO/05039.pdf</t>
  </si>
  <si>
    <t>http://transparencia.comitan.gob.mx/ART85/XXVII/DESARROLLO_URBANO/05052.pdf</t>
  </si>
  <si>
    <t>http://transparencia.comitan.gob.mx/ART85/XXVII/DESARROLLO_URBANO/05054.pdf</t>
  </si>
  <si>
    <t>http://transparencia.comitan.gob.mx/ART85/XXVII/DESARROLLO_URBANO/05055.pdf</t>
  </si>
  <si>
    <t>http://transparencia.comitan.gob.mx/ART85/XXVII/DESARROLLO_URBANO/05057.pdf</t>
  </si>
  <si>
    <t>http://transparencia.comitan.gob.mx/ART85/XXVII/DESARROLLO_URBANO/21560.pdf</t>
  </si>
  <si>
    <t>http://transparencia.comitan.gob.mx/ART85/XXVII/DESARROLLO_URBANO/04892.pdf</t>
  </si>
  <si>
    <t>http://transparencia.comitan.gob.mx/ART85/XXVII/DESARROLLO_URBANO/05261.pdf</t>
  </si>
  <si>
    <t>http://transparencia.comitan.gob.mx/ART85/XXVII/DESARROLLO_URBANO/05260.pdf</t>
  </si>
  <si>
    <t>http://transparencia.comitan.gob.mx/ART85/XXVII/DESARROLLO_URBANO/21457.pdf</t>
  </si>
  <si>
    <t>http://transparencia.comitan.gob.mx/ART85/XXVII/DESARROLLO_URBANO/05558.pdf</t>
  </si>
  <si>
    <t>http://transparencia.comitan.gob.mx/ART85/XXVII/DESARROLLO_URBANO/04950.pdf</t>
  </si>
  <si>
    <t>http://transparencia.comitan.gob.mx/ART85/XXVII/DESARROLLO_URBANO/22509.pdf</t>
  </si>
  <si>
    <t>http://transparencia.comitan.gob.mx/ART85/XXVII/DESARROLLO_URBANO/22508.pdf</t>
  </si>
  <si>
    <t>http://transparencia.comitan.gob.mx/ART85/XXVII/DESARROLLO_URBANO/22507.pdf</t>
  </si>
  <si>
    <t>http://transparencia.comitan.gob.mx/ART85/XXVII/DESARROLLO_URBANO/22510.pdf</t>
  </si>
  <si>
    <t>http://transparencia.comitan.gob.mx/ART85/XXVII/DESARROLLO_URBANO/05629.pdf</t>
  </si>
  <si>
    <t>http://transparencia.comitan.gob.mx/ART85/XXVII/DESARROLLO_URBANO/04713.pdf</t>
  </si>
  <si>
    <t>http://transparencia.comitan.gob.mx/ART85/XXVII/DESARROLLO_URBANO/04714.pdf</t>
  </si>
  <si>
    <t>http://transparencia.comitan.gob.mx/ART85/XXVII/DESARROLLO_URBANO/04942.pdf</t>
  </si>
  <si>
    <t>http://transparencia.comitan.gob.mx/ART85/XXVII/DESARROLLO_URBANO/05053.pdf</t>
  </si>
  <si>
    <t>http://transparencia.comitan.gob.mx/ART85/XXVII/DESARROLLO_URBANO/22310.pdf</t>
  </si>
  <si>
    <t>http://transparencia.comitan.gob.mx/ART85/XXVII/DESARROLLO_URBANO/22311.pdf</t>
  </si>
  <si>
    <t>http://transparencia.comitan.gob.mx/ART85/XXVII/DESARROLLO_URBANO/22312.pdf</t>
  </si>
  <si>
    <t>http://transparencia.comitan.gob.mx/ART85/XXVII/DESARROLLO_URBANO/22313.pdf</t>
  </si>
  <si>
    <t>http://transparencia.comitan.gob.mx/ART85/XXVII/DESARROLLO_URBANO/22314.pdf</t>
  </si>
  <si>
    <t>http://transparencia.comitan.gob.mx/ART85/XXVII/DESARROLLO_URBANO/22315.pdf</t>
  </si>
  <si>
    <t>http://transparencia.comitan.gob.mx/ART85/XXVII/DESARROLLO_URBANO/22445.pdf</t>
  </si>
  <si>
    <t>http://transparencia.comitan.gob.mx/ART85/XXVII/DESARROLLO_URBANO/22444.pdf</t>
  </si>
  <si>
    <t>http://transparencia.comitan.gob.mx/ART85/XXVII/DESARROLLO_URBANO/04989.pdf</t>
  </si>
  <si>
    <t>http://transparencia.comitan.gob.mx/ART85/XXVII/DESARROLLO_URBANO/04977.pdf</t>
  </si>
  <si>
    <t>http://transparencia.comitan.gob.mx/ART85/XXVII/DESARROLLO_URBANO/04980.pdf</t>
  </si>
  <si>
    <t>http://transparencia.comitan.gob.mx/ART85/XXVII/DESARROLLO_URBANO/04986.pdf</t>
  </si>
  <si>
    <t>http://transparencia.comitan.gob.mx/ART85/XXVII/DESARROLLO_URBANO/05058.pdf</t>
  </si>
  <si>
    <t>http://transparencia.comitan.gob.mx/ART85/XXVII/DESARROLLO_URBANO/04955.pdf</t>
  </si>
  <si>
    <t>http://transparencia.comitan.gob.mx/ART85/XXVII/DESARROLLO_URBANO/22573.pdf</t>
  </si>
  <si>
    <t>http://transparencia.comitan.gob.mx/ART85/XXVII/DESARROLLO_URBANO/22201.pdf</t>
  </si>
  <si>
    <t>http://transparencia.comitan.gob.mx/ART85/XXVII/DESARROLLO_URBANO/04951.pdf</t>
  </si>
  <si>
    <t>http://transparencia.comitan.gob.mx/ART85/XXVII/DESARROLLO_URBANO/22275.pdf</t>
  </si>
  <si>
    <t>http://transparencia.comitan.gob.mx/ART85/XXVII/DESARROLLO_URBANO/04957.pdf</t>
  </si>
  <si>
    <t>http://transparencia.comitan.gob.mx/ART85/XXVII/DESARROLLO_URBANO/22961.pdf</t>
  </si>
  <si>
    <t>http://transparencia.comitan.gob.mx/ART85/XXVII/DESARROLLO_URBANO/05068.pdf</t>
  </si>
  <si>
    <t>http://transparencia.comitan.gob.mx/ART85/XXVII/DESARROLLO_URBANO/05029.pdf</t>
  </si>
  <si>
    <t>http://transparencia.comitan.gob.mx/ART85/XXVII/DESARROLLO_URBANO/22729.pdf</t>
  </si>
  <si>
    <t>http://transparencia.comitan.gob.mx/ART85/XXVII/DESARROLLO_URBANO/05038.pdf</t>
  </si>
  <si>
    <t>http://transparencia.comitan.gob.mx/ART85/XXVII/DESARROLLO_URBANO/23093.pdf</t>
  </si>
  <si>
    <t>http://transparencia.comitan.gob.mx/ART85/XXVII/DESARROLLO_URBANO/23283.pdf</t>
  </si>
  <si>
    <t>http://transparencia.comitan.gob.mx/ART85/XXVII/DESARROLLO_URBANO/23309.pdf</t>
  </si>
  <si>
    <t>http://transparencia.comitan.gob.mx/ART85/XXVII/DESARROLLO_URBANO/05063.pdf</t>
  </si>
  <si>
    <t>http://transparencia.comitan.gob.mx/ART85/XXVII/DESARROLLO_URBANO/05082.pdf</t>
  </si>
  <si>
    <t>http://transparencia.comitan.gob.mx/ART85/XXVII/DESARROLLO_URBANO/05182.pdf</t>
  </si>
  <si>
    <t>http://transparencia.comitan.gob.mx/ART85/XXVII/DESARROLLO_URBANO/05071.pdf</t>
  </si>
  <si>
    <t>http://transparencia.comitan.gob.mx/ART85/XXVII/DESARROLLO_URBANO/05072.pdf</t>
  </si>
  <si>
    <t>http://transparencia.comitan.gob.mx/ART85/XXVII/DESARROLLO_URBANO/05249.pdf</t>
  </si>
  <si>
    <t>http://transparencia.comitan.gob.mx/ART85/XXVII/DESARROLLO_URBANO/05183.pdf</t>
  </si>
  <si>
    <t>http://transparencia.comitan.gob.mx/ART85/XXVII/DESARROLLO_URBANO/05286.pdf</t>
  </si>
  <si>
    <t>http://transparencia.comitan.gob.mx/ART85/XXVII/DESARROLLO_URBANO/05224.pdf</t>
  </si>
  <si>
    <t>http://transparencia.comitan.gob.mx/ART85/XXVII/DESARROLLO_URBANO/05294.pdf</t>
  </si>
  <si>
    <t>http://transparencia.comitan.gob.mx/ART85/XXVII/DESARROLLO_URBANO/05556.pdf</t>
  </si>
  <si>
    <t>http://transparencia.comitan.gob.mx/ART85/XXVII/DESARROLLO_URBANO/05222.pdf</t>
  </si>
  <si>
    <t>http://transparencia.comitan.gob.mx/ART85/XXVII/DESARROLLO_URBANO/05291.pdf</t>
  </si>
  <si>
    <t>http://transparencia.comitan.gob.mx/ART85/XXVII/DESARROLLO_URBANO/05273.pdf</t>
  </si>
  <si>
    <t>http://transparencia.comitan.gob.mx/ART85/XXVII/DESARROLLO_URBANO/05077.pdf</t>
  </si>
  <si>
    <t>http://transparencia.comitan.gob.mx/ART85/XXVII/DESARROLLO_URBANO/05180.pdf</t>
  </si>
  <si>
    <t>http://transparencia.comitan.gob.mx/ART85/XXVII/DESARROLLO_URBANO/05169.pdf</t>
  </si>
  <si>
    <t>http://transparencia.comitan.gob.mx/ART85/XXVII/DESARROLLO_URBANO/05639.pdf</t>
  </si>
  <si>
    <t>http://transparencia.comitan.gob.mx/ART85/XXVII/DESARROLLO_URBANO/05566.pdf</t>
  </si>
  <si>
    <t>http://transparencia.comitan.gob.mx/ART85/XXVII/DESARROLLO_URBANO/05550.pdf</t>
  </si>
  <si>
    <t>http://transparencia.comitan.gob.mx/ART85/XXVII/DESARROLLO_URBANO/05551.pdf</t>
  </si>
  <si>
    <t>http://transparencia.comitan.gob.mx/ART85/XXVII/DESARROLLO_URBANO/05552.pdf</t>
  </si>
  <si>
    <t>http://transparencia.comitan.gob.mx/ART85/XXVII/DESARROLLO_URBANO/05557.pdf</t>
  </si>
  <si>
    <t>http://transparencia.comitan.gob.mx/ART85/XXVII/DESARROLLO_URBANO/05604.pdf</t>
  </si>
  <si>
    <t>http://transparencia.comitan.gob.mx/ART85/XXVII/DESARROLLO_URBANO/05555.pdf</t>
  </si>
  <si>
    <t>http://transparencia.comitan.gob.mx/ART85/XXVII/DESARROLLO_URBANO/05605.pdf</t>
  </si>
  <si>
    <t>http://transparencia.comitan.gob.mx/ART85/XXVII/DESARROLLO_URBANO/05620.pdf</t>
  </si>
  <si>
    <t>http://transparencia.comitan.gob.mx/ART85/XXVII/DESARROLLO_URBANO/05572.pdf</t>
  </si>
  <si>
    <t>http://transparencia.comitan.gob.mx/ART85/XXVII/DESARROLLO_URBANO/05561.pdf</t>
  </si>
  <si>
    <t>http://transparencia.comitan.gob.mx/ART85/XXVII/DESARROLLO_URBANO/05647.pdf</t>
  </si>
  <si>
    <t>http://transparencia.comitan.gob.mx/ART85/XXVII/DESARROLLO_URBANO/05659.pdf</t>
  </si>
  <si>
    <t>http://transparencia.comitan.gob.mx/ART85/XXVII/DESARROLLO_URBANO/05650.pdf</t>
  </si>
  <si>
    <t>http://transparencia.comitan.gob.mx/ART85/XXVII/DESARROLLO_URBANO/05752.pdf</t>
  </si>
  <si>
    <t>http://transparencia.comitan.gob.mx/ART85/XXVII/DESARROLLO_URBANO/05062.pdf</t>
  </si>
  <si>
    <t>http://transparencia.comitan.gob.mx/ART85/XXVII/DESARROLLO_URBANO/05097.pdf</t>
  </si>
  <si>
    <t>http://transparencia.comitan.gob.mx/ART85/XXVII/DESARROLLO_URBANO/23427.pdf</t>
  </si>
  <si>
    <t>http://transparencia.comitan.gob.mx/ART85/XXVII/DESARROLLO_URBANO/05096.pdf</t>
  </si>
  <si>
    <t>http://transparencia.comitan.gob.mx/ART85/XXVII/DESARROLLO_URBANO/05098.pdf</t>
  </si>
  <si>
    <t>http://transparencia.comitan.gob.mx/ART85/XXVII/DESARROLLO_URBANO/05099.pdf</t>
  </si>
  <si>
    <t>http://transparencia.comitan.gob.mx/ART85/XXVII/DESARROLLO_URBANO/05103.pdf</t>
  </si>
  <si>
    <t>http://transparencia.comitan.gob.mx/ART85/XXVII/DESARROLLO_URBANO/05101.pdf</t>
  </si>
  <si>
    <t>http://transparencia.comitan.gob.mx/ART85/XXVII/DESARROLLO_URBANO/05059.pdf</t>
  </si>
  <si>
    <t>http://transparencia.comitan.gob.mx/ART85/XXVII/DESARROLLO_URBANO/05060.pdf</t>
  </si>
  <si>
    <t>http://transparencia.comitan.gob.mx/ART85/XXVII/DESARROLLO_URBANO/05050.pdf</t>
  </si>
  <si>
    <t>http://transparencia.comitan.gob.mx/ART85/XXVII/DESARROLLO_URBANO/05049.pdf</t>
  </si>
  <si>
    <t>http://transparencia.comitan.gob.mx/ART85/XXVII/DESARROLLO_URBANO/05157.pdf</t>
  </si>
  <si>
    <t>http://transparencia.comitan.gob.mx/ART85/XXVII/DESARROLLO_URBANO/05073.pdf</t>
  </si>
  <si>
    <t>http://transparencia.comitan.gob.mx/ART85/XXVII/DESARROLLO_URBANO/05164.pdf</t>
  </si>
  <si>
    <t>http://transparencia.comitan.gob.mx/ART85/XXVII/DESARROLLO_URBANO/05167.pdf</t>
  </si>
  <si>
    <t>http://transparencia.comitan.gob.mx/ART85/XXVII/DESARROLLO_URBANO/05168.pdf</t>
  </si>
  <si>
    <t>http://transparencia.comitan.gob.mx/ART85/XXVII/DESARROLLO_URBANO/05102.pdf</t>
  </si>
  <si>
    <t>http://transparencia.comitan.gob.mx/ART85/XXVII/DESARROLLO_URBANO/05100.pdf</t>
  </si>
  <si>
    <t>http://transparencia.comitan.gob.mx/ART85/XXVII/DESARROLLO_URBANO/05296.pdf</t>
  </si>
  <si>
    <t>http://transparencia.comitan.gob.mx/ART85/XXVII/DESARROLLO_URBANO/05153.pdf</t>
  </si>
  <si>
    <t>http://transparencia.comitan.gob.mx/ART85/XXVII/DESARROLLO_URBANO/05150.pdf</t>
  </si>
  <si>
    <t>http://transparencia.comitan.gob.mx/ART85/XXVII/DESARROLLO_URBANO/05149.pdf</t>
  </si>
  <si>
    <t>http://transparencia.comitan.gob.mx/ART85/XXVII/DESARROLLO_URBANO/05158.pdf</t>
  </si>
  <si>
    <t>http://transparencia.comitan.gob.mx/ART85/XXVII/DESARROLLO_URBANO/05195.pdf</t>
  </si>
  <si>
    <t>http://transparencia.comitan.gob.mx/ART85/XXVII/DESARROLLO_URBANO/05160.pdf</t>
  </si>
  <si>
    <t>http://transparencia.comitan.gob.mx/ART85/XXVII/DESARROLLO_URBANO/05178.pdf</t>
  </si>
  <si>
    <t>http://transparencia.comitan.gob.mx/ART85/XXVII/DESARROLLO_URBANO/05214.pdf</t>
  </si>
  <si>
    <t>http://transparencia.comitan.gob.mx/ART85/XXVII/DESARROLLO_URBANO/05215.pdf</t>
  </si>
  <si>
    <t>http://transparencia.comitan.gob.mx/ART85/XXVII/DESARROLLO_URBANO/05217.pdf</t>
  </si>
  <si>
    <t>http://transparencia.comitan.gob.mx/ART85/XXVII/DESARROLLO_URBANO/05299.pdf</t>
  </si>
  <si>
    <t>http://transparencia.comitan.gob.mx/ART85/XXVII/DESARROLLO_URBANO/05216.pdf</t>
  </si>
  <si>
    <t>http://transparencia.comitan.gob.mx/ART85/XXVII/DESARROLLO_URBANO/05226.pdf</t>
  </si>
  <si>
    <t>http://transparencia.comitan.gob.mx/ART85/XXVII/DESARROLLO_URBANO/05194.pdf</t>
  </si>
  <si>
    <t>http://transparencia.comitan.gob.mx/ART85/XXVII/DESARROLLO_URBANO/05274.pdf</t>
  </si>
  <si>
    <t>http://transparencia.comitan.gob.mx/ART85/XXVII/DESARROLLO_URBANO/05275.pdf</t>
  </si>
  <si>
    <t>http://transparencia.comitan.gob.mx/ART85/XXVII/DESARROLLO_URBANO/04489.pdf</t>
  </si>
  <si>
    <t>http://transparencia.comitan.gob.mx/ART85/XXVII/DESARROLLO_URBANO/05276.pdf</t>
  </si>
  <si>
    <t>http://transparencia.comitan.gob.mx/ART85/XXVII/DESARROLLO_URBANO/05277.pdf</t>
  </si>
  <si>
    <t>http://transparencia.comitan.gob.mx/ART85/XXVII/DESARROLLO_URBANO/05278.pdf</t>
  </si>
  <si>
    <t>http://transparencia.comitan.gob.mx/ART85/XXVII/DESARROLLO_URBANO/04467.pdf</t>
  </si>
  <si>
    <t>http://transparencia.comitan.gob.mx/ART85/XXVII/DESARROLLO_URBANO/05597.pdf</t>
  </si>
  <si>
    <t>http://transparencia.comitan.gob.mx/ART85/XXVII/DESARROLLO_URBANO/05202.pdf</t>
  </si>
  <si>
    <t>http://transparencia.comitan.gob.mx/ART85/XXVII/DESARROLLO_URBANO/05161.pdf</t>
  </si>
  <si>
    <t>http://transparencia.comitan.gob.mx/ART85/XXVII/DESARROLLO_URBANO/05148.pdf</t>
  </si>
  <si>
    <t>http://transparencia.comitan.gob.mx/ART85/XXVII/DESARROLLO_URBANO/01970.pdf</t>
  </si>
  <si>
    <t>http://transparencia.comitan.gob.mx/ART85/XXVII/DESARROLLO_URBANO/05599.pdf</t>
  </si>
  <si>
    <t>http://transparencia.comitan.gob.mx/ART85/XXVII/DESARROLLO_URBANO/05594.pdf</t>
  </si>
  <si>
    <t>http://transparencia.comitan.gob.mx/ART85/XXVII/DESARROLLO_URBANO/05596.pdf</t>
  </si>
  <si>
    <t>http://transparencia.comitan.gob.mx/ART85/XXVII/DESARROLLO_URBANO/05591.pdf</t>
  </si>
  <si>
    <t>http://transparencia.comitan.gob.mx/ART85/XXVII/DESARROLLO_URBANO/05590.pdf</t>
  </si>
  <si>
    <t>http://transparencia.comitan.gob.mx/ART85/XXVII/DESARROLLO_URBANO/05607.pdf</t>
  </si>
  <si>
    <t>http://transparencia.comitan.gob.mx/ART85/XXVII/DESARROLLO_URBANO/05593.pdf</t>
  </si>
  <si>
    <t>http://transparencia.comitan.gob.mx/ART85/XXVII/DESARROLLO_URBANO/05598.pdf</t>
  </si>
  <si>
    <t>http://transparencia.comitan.gob.mx/ART85/XXVII/DESARROLLO_URBANO/05615.pdf</t>
  </si>
  <si>
    <t>http://transparencia.comitan.gob.mx/ART85/XXVII/DESARROLLO_URBANO/05617.pdf</t>
  </si>
  <si>
    <t>http://transparencia.comitan.gob.mx/ART85/XXVII/DESARROLLO_URBANO/05616.pdf</t>
  </si>
  <si>
    <t>http://transparencia.comitan.gob.mx/ART85/XXVII/DESARROLLO_URBANO/05614.pdf</t>
  </si>
  <si>
    <t>http://transparencia.comitan.gob.mx/ART85/XXVII/DESARROLLO_URBANO/05603.pdf</t>
  </si>
  <si>
    <t>http://transparencia.comitan.gob.mx/ART85/XXVII/DESARROLLO_URBANO/05595.pdf</t>
  </si>
  <si>
    <t>http://transparencia.comitan.gob.mx/ART85/XXVII/DESARROLLO_URBANO/05632.pdf</t>
  </si>
  <si>
    <t>http://transparencia.comitan.gob.mx/ART85/XXVII/DESARROLLO_URBANO/05636.pdf</t>
  </si>
  <si>
    <t>http://transparencia.comitan.gob.mx/ART85/XXVII/DESARROLLO_URBANO/05634.pdf</t>
  </si>
  <si>
    <t>http://transparencia.comitan.gob.mx/ART85/XXVII/DESARROLLO_URBANO/05177.pdf</t>
  </si>
  <si>
    <t>http://transparencia.comitan.gob.mx/ART85/XXVII/DESARROLLO_URBANO/05166.pdf</t>
  </si>
  <si>
    <t>http://transparencia.comitan.gob.mx/ART85/XXVII/DESARROLLO_URBANO/05163.pdf</t>
  </si>
  <si>
    <t>http://transparencia.comitan.gob.mx/ART85/XXVII/DESARROLLO_URBANO/05165.pdf</t>
  </si>
  <si>
    <t>http://transparencia.comitan.gob.mx/ART85/XXVII/DESARROLLO_URBANO/05197.pdf</t>
  </si>
  <si>
    <t>http://transparencia.comitan.gob.mx/ART85/XXVII/DESARROLLO_URBANO/05204.pdf</t>
  </si>
  <si>
    <t>http://transparencia.comitan.gob.mx/ART85/XXVII/DESARROLLO_URBANO/05198.pdf</t>
  </si>
  <si>
    <t>http://transparencia.comitan.gob.mx/ART85/XXVII/DESARROLLO_URBANO/05199.pdf</t>
  </si>
  <si>
    <t>http://transparencia.comitan.gob.mx/ART85/XXVII/DESARROLLO_URBANO/05200.pdf</t>
  </si>
  <si>
    <t>http://transparencia.comitan.gob.mx/ART85/XXVII/DESARROLLO_URBANO/05207.pdf</t>
  </si>
  <si>
    <t>http://transparencia.comitan.gob.mx/ART85/XXVII/DESARROLLO_URBANO/05205.pdf</t>
  </si>
  <si>
    <t>http://transparencia.comitan.gob.mx/ART85/XXVII/DESARROLLO_URBANO/05203.pdf</t>
  </si>
  <si>
    <t>http://transparencia.comitan.gob.mx/ART85/XXVII/DESARROLLO_URBANO/05201.pdf</t>
  </si>
  <si>
    <t>http://transparencia.comitan.gob.mx/ART85/XXVII/DESARROLLO_URBANO/05206.pdf</t>
  </si>
  <si>
    <t>http://transparencia.comitan.gob.mx/ART85/XXVII/DESARROLLO_URBANO/05238.pdf</t>
  </si>
  <si>
    <t>http://transparencia.comitan.gob.mx/ART85/XXVII/DESARROLLO_URBANO/05237.pdf</t>
  </si>
  <si>
    <t>http://transparencia.comitan.gob.mx/ART85/XXVII/DESARROLLO_URBANO/05248.pdf</t>
  </si>
  <si>
    <t>http://transparencia.comitan.gob.mx/ART85/XXVII/DESARROLLO_URBANO/05247.pdf</t>
  </si>
  <si>
    <t>http://transparencia.comitan.gob.mx/ART85/XXVII/DESARROLLO_URBANO/05285.pdf</t>
  </si>
  <si>
    <t>http://transparencia.comitan.gob.mx/ART85/XXVII/DESARROLLO_URBANO/05633.pdf</t>
  </si>
  <si>
    <t>http://transparencia.comitan.gob.mx/ART85/XXVII/DESARROLLO_URBANO/05252.pdf</t>
  </si>
  <si>
    <t>http://transparencia.comitan.gob.mx/ART85/XXVII/DESARROLLO_URBANO/05253.pdf</t>
  </si>
  <si>
    <t>http://transparencia.comitan.gob.mx/ART85/XXVII/DESARROLLO_URBANO/05239.pdf</t>
  </si>
  <si>
    <t>http://transparencia.comitan.gob.mx/ART85/XXVII/DESARROLLO_URBANO/05263.pdf</t>
  </si>
  <si>
    <t>http://transparencia.comitan.gob.mx/ART85/XXVII/DESARROLLO_URBANO/05262.pdf</t>
  </si>
  <si>
    <t>http://transparencia.comitan.gob.mx/ART85/XXVII/DESARROLLO_URBANO/05265.pdf</t>
  </si>
  <si>
    <t>http://transparencia.comitan.gob.mx/ART85/XXVII/DESARROLLO_URBANO/05264.pdf</t>
  </si>
  <si>
    <t>http://transparencia.comitan.gob.mx/ART85/XXVII/DESARROLLO_URBANO/05772.pdf</t>
  </si>
  <si>
    <t>http://transparencia.comitan.gob.mx/ART85/XXVII/DESARROLLO_URBANO/05627.pdf</t>
  </si>
  <si>
    <t>http://transparencia.comitan.gob.mx/ART85/XXVII/DESARROLLO_URBANO/05628.pdf</t>
  </si>
  <si>
    <t>http://transparencia.comitan.gob.mx/ART85/XXVII/DESARROLLO_URBANO/05767.pdf</t>
  </si>
  <si>
    <t>http://transparencia.comitan.gob.mx/ART85/XXVII/DESARROLLO_URBANO/05754.pdf</t>
  </si>
  <si>
    <t>http://transparencia.comitan.gob.mx/ART85/XXVII/DESARROLLO_URBANO/05768.pdf</t>
  </si>
  <si>
    <t>http://transparencia.comitan.gob.mx/ART85/XXVII/DESARROLLO_URBANO/05769.pdf</t>
  </si>
  <si>
    <t>http://transparencia.comitan.gob.mx/ART85/XXVII/DESARROLLO_URBANO/05757.pdf</t>
  </si>
  <si>
    <t>http://transparencia.comitan.gob.mx/ART85/XXVII/DESARROLLO_URBANO/OFICIO_XXVII_2022.pdf</t>
  </si>
  <si>
    <t>http://transparencia.comitan.gob.mx/ART85/XXVII/DESARROLLO_URBANO/OF.XXVII_2021-2024.pdf</t>
  </si>
  <si>
    <t>http://transparencia.comitan.gob.mx/ART85/XXVII/DESARROLLO_URBANO/OF.XXVII1_2021-2024.pdf</t>
  </si>
  <si>
    <t>DIRECCION DE DESARROLLO URBANO</t>
  </si>
  <si>
    <t>S002585</t>
  </si>
  <si>
    <t>S002586</t>
  </si>
  <si>
    <t>S002779</t>
  </si>
  <si>
    <t>S002847</t>
  </si>
  <si>
    <t>S002866</t>
  </si>
  <si>
    <t>S002914</t>
  </si>
  <si>
    <t>S002967</t>
  </si>
  <si>
    <t>S003038</t>
  </si>
  <si>
    <t>S003039</t>
  </si>
  <si>
    <t>S003040</t>
  </si>
  <si>
    <t>S003041</t>
  </si>
  <si>
    <t>S003042</t>
  </si>
  <si>
    <t>S003043</t>
  </si>
  <si>
    <t>S003044</t>
  </si>
  <si>
    <t>S003047</t>
  </si>
  <si>
    <t>S003048</t>
  </si>
  <si>
    <t>S003069</t>
  </si>
  <si>
    <t>S003090</t>
  </si>
  <si>
    <t>S003091</t>
  </si>
  <si>
    <t>S003092</t>
  </si>
  <si>
    <t>S003093</t>
  </si>
  <si>
    <t>S003094</t>
  </si>
  <si>
    <t>S003095</t>
  </si>
  <si>
    <t>S003096</t>
  </si>
  <si>
    <t>S003097</t>
  </si>
  <si>
    <t>S003098</t>
  </si>
  <si>
    <t>S003099</t>
  </si>
  <si>
    <t>S003100</t>
  </si>
  <si>
    <t>S003128</t>
  </si>
  <si>
    <t>S003129</t>
  </si>
  <si>
    <t>S003130</t>
  </si>
  <si>
    <t>S003131</t>
  </si>
  <si>
    <t>S003132</t>
  </si>
  <si>
    <t>S003133</t>
  </si>
  <si>
    <t>S003134</t>
  </si>
  <si>
    <t>S003135</t>
  </si>
  <si>
    <t>S003136</t>
  </si>
  <si>
    <t>S003156</t>
  </si>
  <si>
    <t>S003216</t>
  </si>
  <si>
    <t>S003237</t>
  </si>
  <si>
    <t>S003238</t>
  </si>
  <si>
    <t>S003239</t>
  </si>
  <si>
    <t>S003285</t>
  </si>
  <si>
    <t>S003286</t>
  </si>
  <si>
    <t>S003287</t>
  </si>
  <si>
    <t>S003288</t>
  </si>
  <si>
    <t>S003299</t>
  </si>
  <si>
    <t>S003302</t>
  </si>
  <si>
    <t>S003303</t>
  </si>
  <si>
    <t>S003304</t>
  </si>
  <si>
    <t>S003305</t>
  </si>
  <si>
    <t>S003306</t>
  </si>
  <si>
    <t>S003307</t>
  </si>
  <si>
    <t>S003309</t>
  </si>
  <si>
    <t>S003310</t>
  </si>
  <si>
    <t>S003314</t>
  </si>
  <si>
    <t>S003315</t>
  </si>
  <si>
    <t>S003316</t>
  </si>
  <si>
    <t>S003318</t>
  </si>
  <si>
    <t>S003319</t>
  </si>
  <si>
    <t>S003320</t>
  </si>
  <si>
    <t>S003321</t>
  </si>
  <si>
    <t>S003322</t>
  </si>
  <si>
    <t>S003323</t>
  </si>
  <si>
    <t>S003324</t>
  </si>
  <si>
    <t>S003325</t>
  </si>
  <si>
    <t>S003326</t>
  </si>
  <si>
    <t>S003327</t>
  </si>
  <si>
    <t>S003328</t>
  </si>
  <si>
    <t>S003329</t>
  </si>
  <si>
    <t>S003330</t>
  </si>
  <si>
    <t>S003331</t>
  </si>
  <si>
    <t>S003332</t>
  </si>
  <si>
    <t>S003333</t>
  </si>
  <si>
    <t>S003334</t>
  </si>
  <si>
    <t>S003335</t>
  </si>
  <si>
    <t>S003336</t>
  </si>
  <si>
    <t>S003337</t>
  </si>
  <si>
    <t>S003338</t>
  </si>
  <si>
    <t>S003339</t>
  </si>
  <si>
    <t>S003340</t>
  </si>
  <si>
    <t>S003341</t>
  </si>
  <si>
    <t>S003342</t>
  </si>
  <si>
    <t>S003343</t>
  </si>
  <si>
    <t>S003344</t>
  </si>
  <si>
    <t>S003345</t>
  </si>
  <si>
    <t>S003346</t>
  </si>
  <si>
    <t>S003350</t>
  </si>
  <si>
    <t>S003351</t>
  </si>
  <si>
    <t>S003352</t>
  </si>
  <si>
    <t>S003353</t>
  </si>
  <si>
    <t>S003354</t>
  </si>
  <si>
    <t>S003355</t>
  </si>
  <si>
    <t>S003356</t>
  </si>
  <si>
    <t>S003357</t>
  </si>
  <si>
    <t>S003367</t>
  </si>
  <si>
    <t>S003368</t>
  </si>
  <si>
    <t>S003369</t>
  </si>
  <si>
    <t>S003370</t>
  </si>
  <si>
    <t>S003371</t>
  </si>
  <si>
    <t>S003372</t>
  </si>
  <si>
    <t>S003373</t>
  </si>
  <si>
    <t>S003374</t>
  </si>
  <si>
    <t>S003375</t>
  </si>
  <si>
    <t>S003376</t>
  </si>
  <si>
    <t>S003377</t>
  </si>
  <si>
    <t>S003378</t>
  </si>
  <si>
    <t>S003379</t>
  </si>
  <si>
    <t>S003380</t>
  </si>
  <si>
    <t>S003381</t>
  </si>
  <si>
    <t>S003382</t>
  </si>
  <si>
    <t>S003383</t>
  </si>
  <si>
    <t>S003384</t>
  </si>
  <si>
    <t>S003386</t>
  </si>
  <si>
    <t>S003387</t>
  </si>
  <si>
    <t>S003388</t>
  </si>
  <si>
    <t>S003389</t>
  </si>
  <si>
    <t>S003390</t>
  </si>
  <si>
    <t>S003391</t>
  </si>
  <si>
    <t>S003392</t>
  </si>
  <si>
    <t>S003393</t>
  </si>
  <si>
    <t>S003394</t>
  </si>
  <si>
    <t>S003395</t>
  </si>
  <si>
    <t>S003396</t>
  </si>
  <si>
    <t>S003397</t>
  </si>
  <si>
    <t>S003398</t>
  </si>
  <si>
    <t>S003399</t>
  </si>
  <si>
    <t>S003400</t>
  </si>
  <si>
    <t>S003401</t>
  </si>
  <si>
    <t>S003402</t>
  </si>
  <si>
    <t>S003403</t>
  </si>
  <si>
    <t>S003404</t>
  </si>
  <si>
    <t>S003405</t>
  </si>
  <si>
    <t>S003406</t>
  </si>
  <si>
    <t>S003407</t>
  </si>
  <si>
    <t>S003408</t>
  </si>
  <si>
    <t>S003409</t>
  </si>
  <si>
    <t>S003410</t>
  </si>
  <si>
    <t>S003411</t>
  </si>
  <si>
    <t>S003412</t>
  </si>
  <si>
    <t>S003413</t>
  </si>
  <si>
    <t>S003414</t>
  </si>
  <si>
    <t>S003415</t>
  </si>
  <si>
    <t>S003416</t>
  </si>
  <si>
    <t>S003417</t>
  </si>
  <si>
    <t>S003418</t>
  </si>
  <si>
    <t>S003419</t>
  </si>
  <si>
    <t>S003420</t>
  </si>
  <si>
    <t>S003421</t>
  </si>
  <si>
    <t>S003422</t>
  </si>
  <si>
    <t>S003423</t>
  </si>
  <si>
    <t>S003424</t>
  </si>
  <si>
    <t>S003425</t>
  </si>
  <si>
    <t>S003426</t>
  </si>
  <si>
    <t>S003427</t>
  </si>
  <si>
    <t>S003428</t>
  </si>
  <si>
    <t>S003429</t>
  </si>
  <si>
    <t>S003430</t>
  </si>
  <si>
    <t>S003431</t>
  </si>
  <si>
    <t>S003432</t>
  </si>
  <si>
    <t>S003433</t>
  </si>
  <si>
    <t>S003434</t>
  </si>
  <si>
    <t>S003435</t>
  </si>
  <si>
    <t>S003436</t>
  </si>
  <si>
    <t>S003437</t>
  </si>
  <si>
    <t>S003438</t>
  </si>
  <si>
    <t>S003439</t>
  </si>
  <si>
    <t>S003440</t>
  </si>
  <si>
    <t>S003441</t>
  </si>
  <si>
    <t>S003442</t>
  </si>
  <si>
    <t>S003443</t>
  </si>
  <si>
    <t>S003444</t>
  </si>
  <si>
    <t>S003445</t>
  </si>
  <si>
    <t>S003446</t>
  </si>
  <si>
    <t>S003447</t>
  </si>
  <si>
    <t>S003448</t>
  </si>
  <si>
    <t>S003449</t>
  </si>
  <si>
    <t>S003450</t>
  </si>
  <si>
    <t>S003451</t>
  </si>
  <si>
    <t>S003452</t>
  </si>
  <si>
    <t>S003453</t>
  </si>
  <si>
    <t>S003454</t>
  </si>
  <si>
    <t>S003455</t>
  </si>
  <si>
    <t>S003456</t>
  </si>
  <si>
    <t>S003457</t>
  </si>
  <si>
    <t>S003458</t>
  </si>
  <si>
    <t>S003459</t>
  </si>
  <si>
    <t>S003460</t>
  </si>
  <si>
    <t>S003461</t>
  </si>
  <si>
    <t>S003462</t>
  </si>
  <si>
    <t>S003463</t>
  </si>
  <si>
    <t>S003464</t>
  </si>
  <si>
    <t>S003465</t>
  </si>
  <si>
    <t>S003467</t>
  </si>
  <si>
    <t>S003468</t>
  </si>
  <si>
    <t>S003472</t>
  </si>
  <si>
    <t>S003475</t>
  </si>
  <si>
    <t>S003476</t>
  </si>
  <si>
    <t>S003477</t>
  </si>
  <si>
    <t>S003479</t>
  </si>
  <si>
    <t>S003480</t>
  </si>
  <si>
    <t>S003481</t>
  </si>
  <si>
    <t>S003482</t>
  </si>
  <si>
    <t>S003483</t>
  </si>
  <si>
    <t>S003484</t>
  </si>
  <si>
    <t>S003485</t>
  </si>
  <si>
    <t>S003486</t>
  </si>
  <si>
    <t>S003487</t>
  </si>
  <si>
    <t>S003488</t>
  </si>
  <si>
    <t>S003489</t>
  </si>
  <si>
    <t>S003490</t>
  </si>
  <si>
    <t>S003493</t>
  </si>
  <si>
    <t>S003494</t>
  </si>
  <si>
    <t>S003495</t>
  </si>
  <si>
    <t>S003496</t>
  </si>
  <si>
    <t>S003497</t>
  </si>
  <si>
    <t>S003498</t>
  </si>
  <si>
    <t>S003499</t>
  </si>
  <si>
    <t>S003500</t>
  </si>
  <si>
    <t>S003501</t>
  </si>
  <si>
    <t>S003502</t>
  </si>
  <si>
    <t>S003503</t>
  </si>
  <si>
    <t>S003504</t>
  </si>
  <si>
    <t>S003505</t>
  </si>
  <si>
    <t>S003506</t>
  </si>
  <si>
    <t>S003507</t>
  </si>
  <si>
    <t>S003511</t>
  </si>
  <si>
    <t>S003512</t>
  </si>
  <si>
    <t>S003513</t>
  </si>
  <si>
    <t>S003514</t>
  </si>
  <si>
    <t>S003515</t>
  </si>
  <si>
    <t>S003516</t>
  </si>
  <si>
    <t>S003518</t>
  </si>
  <si>
    <t>S003519</t>
  </si>
  <si>
    <t>S003520</t>
  </si>
  <si>
    <t>S003521</t>
  </si>
  <si>
    <t>S003522</t>
  </si>
  <si>
    <t>S003523</t>
  </si>
  <si>
    <t>S003524</t>
  </si>
  <si>
    <t>S003525</t>
  </si>
  <si>
    <t>S003526</t>
  </si>
  <si>
    <t>S003527</t>
  </si>
  <si>
    <t>S003528</t>
  </si>
  <si>
    <t>S003529</t>
  </si>
  <si>
    <t>S003530</t>
  </si>
  <si>
    <t>S003531</t>
  </si>
  <si>
    <t>S003532</t>
  </si>
  <si>
    <t>S003533</t>
  </si>
  <si>
    <t>S003534</t>
  </si>
  <si>
    <t>S003535</t>
  </si>
  <si>
    <t>S003536</t>
  </si>
  <si>
    <t>S003537</t>
  </si>
  <si>
    <t>S003538</t>
  </si>
  <si>
    <t>S003539</t>
  </si>
  <si>
    <t>S003540</t>
  </si>
  <si>
    <t>S003541</t>
  </si>
  <si>
    <t>S003542</t>
  </si>
  <si>
    <t>S003543</t>
  </si>
  <si>
    <t>S003544</t>
  </si>
  <si>
    <t>S003545</t>
  </si>
  <si>
    <t>S003546</t>
  </si>
  <si>
    <t>S003547</t>
  </si>
  <si>
    <t>S003548</t>
  </si>
  <si>
    <t>S003549</t>
  </si>
  <si>
    <t>S003550</t>
  </si>
  <si>
    <t>S003551</t>
  </si>
  <si>
    <t>S003552</t>
  </si>
  <si>
    <t>S003553</t>
  </si>
  <si>
    <t>S003554</t>
  </si>
  <si>
    <t>S003555</t>
  </si>
  <si>
    <t>S003556</t>
  </si>
  <si>
    <t>S003557</t>
  </si>
  <si>
    <t>S003558</t>
  </si>
  <si>
    <t>S003559</t>
  </si>
  <si>
    <t>S003560</t>
  </si>
  <si>
    <t>S003561</t>
  </si>
  <si>
    <t>S003562</t>
  </si>
  <si>
    <t>S003563</t>
  </si>
  <si>
    <t>S003564</t>
  </si>
  <si>
    <t>S003565</t>
  </si>
  <si>
    <t>S003566</t>
  </si>
  <si>
    <t>S003567</t>
  </si>
  <si>
    <t>S003568</t>
  </si>
  <si>
    <t>S003569</t>
  </si>
  <si>
    <t>S003570</t>
  </si>
  <si>
    <t>S003571</t>
  </si>
  <si>
    <t>S003572</t>
  </si>
  <si>
    <t>S003573</t>
  </si>
  <si>
    <t>S003574</t>
  </si>
  <si>
    <t>S003575</t>
  </si>
  <si>
    <t>S003577</t>
  </si>
  <si>
    <t>S003578</t>
  </si>
  <si>
    <t>S003579</t>
  </si>
  <si>
    <t>S003580</t>
  </si>
  <si>
    <t>S003581</t>
  </si>
  <si>
    <t>S003582</t>
  </si>
  <si>
    <t>S003583</t>
  </si>
  <si>
    <t>S003584</t>
  </si>
  <si>
    <t>S003585</t>
  </si>
  <si>
    <t>S003586</t>
  </si>
  <si>
    <t>S003587</t>
  </si>
  <si>
    <t>S003588</t>
  </si>
  <si>
    <t>S003589</t>
  </si>
  <si>
    <t>S003590</t>
  </si>
  <si>
    <t>S003591</t>
  </si>
  <si>
    <t>S003592</t>
  </si>
  <si>
    <t>S003593</t>
  </si>
  <si>
    <t>S003594</t>
  </si>
  <si>
    <t>S003595</t>
  </si>
  <si>
    <t>S003596</t>
  </si>
  <si>
    <t>S003597</t>
  </si>
  <si>
    <t>S003598</t>
  </si>
  <si>
    <t>S003599</t>
  </si>
  <si>
    <t>S003600</t>
  </si>
  <si>
    <t>S003601</t>
  </si>
  <si>
    <t>S003602</t>
  </si>
  <si>
    <t>S003603</t>
  </si>
  <si>
    <t>S003604</t>
  </si>
  <si>
    <t>S003605</t>
  </si>
  <si>
    <t>S003606</t>
  </si>
  <si>
    <t>S003607</t>
  </si>
  <si>
    <t>S003608</t>
  </si>
  <si>
    <t>S003609</t>
  </si>
  <si>
    <t>S003610</t>
  </si>
  <si>
    <t>S003611</t>
  </si>
  <si>
    <t>S003612</t>
  </si>
  <si>
    <t>S003613</t>
  </si>
  <si>
    <t>S003614</t>
  </si>
  <si>
    <t>S003615</t>
  </si>
  <si>
    <t>S003616</t>
  </si>
  <si>
    <t>S003617</t>
  </si>
  <si>
    <t>S003618</t>
  </si>
  <si>
    <t>S003619</t>
  </si>
  <si>
    <t>S003620</t>
  </si>
  <si>
    <t>S003621</t>
  </si>
  <si>
    <t>S003624</t>
  </si>
  <si>
    <t>S003625</t>
  </si>
  <si>
    <t>S003626</t>
  </si>
  <si>
    <t>S003627</t>
  </si>
  <si>
    <t>S003628</t>
  </si>
  <si>
    <t>S003629</t>
  </si>
  <si>
    <t>S003630</t>
  </si>
  <si>
    <t>S003631</t>
  </si>
  <si>
    <t>S003632</t>
  </si>
  <si>
    <t>S003633</t>
  </si>
  <si>
    <t>S003634</t>
  </si>
  <si>
    <t>S003635</t>
  </si>
  <si>
    <t>S003636</t>
  </si>
  <si>
    <t>S003637</t>
  </si>
  <si>
    <t>S003638</t>
  </si>
  <si>
    <t>S003639</t>
  </si>
  <si>
    <t>S003640</t>
  </si>
  <si>
    <t>S003641</t>
  </si>
  <si>
    <t>S003642</t>
  </si>
  <si>
    <t>S003643</t>
  </si>
  <si>
    <t>S003644</t>
  </si>
  <si>
    <t>S003645</t>
  </si>
  <si>
    <t>S003646</t>
  </si>
  <si>
    <t>S003647</t>
  </si>
  <si>
    <t>S003648</t>
  </si>
  <si>
    <t>S003649</t>
  </si>
  <si>
    <t>S003650</t>
  </si>
  <si>
    <t>S003651</t>
  </si>
  <si>
    <t>S003652</t>
  </si>
  <si>
    <t>S003653</t>
  </si>
  <si>
    <t>S003654</t>
  </si>
  <si>
    <t>S003655</t>
  </si>
  <si>
    <t>S003656</t>
  </si>
  <si>
    <t>S003657</t>
  </si>
  <si>
    <t>S003658</t>
  </si>
  <si>
    <t>S003659</t>
  </si>
  <si>
    <t>S003660</t>
  </si>
  <si>
    <t>S003661</t>
  </si>
  <si>
    <t>S003662</t>
  </si>
  <si>
    <t>S003663</t>
  </si>
  <si>
    <t>S003664</t>
  </si>
  <si>
    <t>S003665</t>
  </si>
  <si>
    <t>S003666</t>
  </si>
  <si>
    <t>S003667</t>
  </si>
  <si>
    <t>S003668</t>
  </si>
  <si>
    <t>S003669</t>
  </si>
  <si>
    <t>S003670</t>
  </si>
  <si>
    <t>S003671</t>
  </si>
  <si>
    <t>S003672</t>
  </si>
  <si>
    <t>S003673</t>
  </si>
  <si>
    <t>S003674</t>
  </si>
  <si>
    <t>S003675</t>
  </si>
  <si>
    <t>S003676</t>
  </si>
  <si>
    <t>S003677</t>
  </si>
  <si>
    <t>S003678</t>
  </si>
  <si>
    <t>S003679</t>
  </si>
  <si>
    <t>S003680</t>
  </si>
  <si>
    <t>S003681</t>
  </si>
  <si>
    <t>S003682</t>
  </si>
  <si>
    <t>S003683</t>
  </si>
  <si>
    <t>S003684</t>
  </si>
  <si>
    <t>S003685</t>
  </si>
  <si>
    <t>S003686</t>
  </si>
  <si>
    <t>S003687</t>
  </si>
  <si>
    <t>S003688</t>
  </si>
  <si>
    <t>S003689</t>
  </si>
  <si>
    <t>S003690</t>
  </si>
  <si>
    <t>S003691</t>
  </si>
  <si>
    <t>S003692</t>
  </si>
  <si>
    <t>S003693</t>
  </si>
  <si>
    <t>S003694</t>
  </si>
  <si>
    <t>S003695</t>
  </si>
  <si>
    <t>S003696</t>
  </si>
  <si>
    <t>S003697</t>
  </si>
  <si>
    <t>S003698</t>
  </si>
  <si>
    <t>S003699</t>
  </si>
  <si>
    <t>S003700</t>
  </si>
  <si>
    <t>S003701</t>
  </si>
  <si>
    <t>S003702</t>
  </si>
  <si>
    <t>S003703</t>
  </si>
  <si>
    <t>S003704</t>
  </si>
  <si>
    <t>S003705</t>
  </si>
  <si>
    <t>S003706</t>
  </si>
  <si>
    <t>S003707</t>
  </si>
  <si>
    <t>S003708</t>
  </si>
  <si>
    <t>S003709</t>
  </si>
  <si>
    <t>S003710</t>
  </si>
  <si>
    <t>S003711</t>
  </si>
  <si>
    <t>S003712</t>
  </si>
  <si>
    <t>S003713</t>
  </si>
  <si>
    <t>S003714</t>
  </si>
  <si>
    <t>S003715</t>
  </si>
  <si>
    <t>S003716</t>
  </si>
  <si>
    <t>S003717</t>
  </si>
  <si>
    <t>S003718</t>
  </si>
  <si>
    <t>S003719</t>
  </si>
  <si>
    <t>S003720</t>
  </si>
  <si>
    <t>S003721</t>
  </si>
  <si>
    <t>S003722</t>
  </si>
  <si>
    <t>S003723</t>
  </si>
  <si>
    <t>S003724</t>
  </si>
  <si>
    <t>S003725</t>
  </si>
  <si>
    <t>S003726</t>
  </si>
  <si>
    <t>S003727</t>
  </si>
  <si>
    <t>S003728</t>
  </si>
  <si>
    <t>S003729</t>
  </si>
  <si>
    <t>S003730</t>
  </si>
  <si>
    <t>S003731</t>
  </si>
  <si>
    <t>S003732</t>
  </si>
  <si>
    <t>S003733</t>
  </si>
  <si>
    <t>S003734</t>
  </si>
  <si>
    <t>S003735</t>
  </si>
  <si>
    <t>S003736</t>
  </si>
  <si>
    <t>S003737</t>
  </si>
  <si>
    <t>S003738</t>
  </si>
  <si>
    <t>S003739</t>
  </si>
  <si>
    <t>S003740</t>
  </si>
  <si>
    <t>S003741</t>
  </si>
  <si>
    <t>S003742</t>
  </si>
  <si>
    <t>S003743</t>
  </si>
  <si>
    <t>S003744</t>
  </si>
  <si>
    <t>S003745</t>
  </si>
  <si>
    <t>S003746</t>
  </si>
  <si>
    <t>S003747</t>
  </si>
  <si>
    <t>S003748</t>
  </si>
  <si>
    <t>S003749</t>
  </si>
  <si>
    <t>S003750</t>
  </si>
  <si>
    <t>S003751</t>
  </si>
  <si>
    <t>S003752</t>
  </si>
  <si>
    <t>S003753</t>
  </si>
  <si>
    <t>S003754</t>
  </si>
  <si>
    <t>S003755</t>
  </si>
  <si>
    <t>S003756</t>
  </si>
  <si>
    <t>S003757</t>
  </si>
  <si>
    <t>S003758</t>
  </si>
  <si>
    <t>S003759</t>
  </si>
  <si>
    <t>S003760</t>
  </si>
  <si>
    <t>S003761</t>
  </si>
  <si>
    <t>S003762</t>
  </si>
  <si>
    <t>S003763</t>
  </si>
  <si>
    <t>S003764</t>
  </si>
  <si>
    <t>S003765</t>
  </si>
  <si>
    <t>S003766</t>
  </si>
  <si>
    <t>S003767</t>
  </si>
  <si>
    <t>S003768</t>
  </si>
  <si>
    <t>S003769</t>
  </si>
  <si>
    <t>S003770</t>
  </si>
  <si>
    <t>S003771</t>
  </si>
  <si>
    <t>S003772</t>
  </si>
  <si>
    <t>S003773</t>
  </si>
  <si>
    <t>S003774</t>
  </si>
  <si>
    <t>S003775</t>
  </si>
  <si>
    <t>S003776</t>
  </si>
  <si>
    <t>S003777</t>
  </si>
  <si>
    <t>S003778</t>
  </si>
  <si>
    <t>S003779</t>
  </si>
  <si>
    <t>S003780</t>
  </si>
  <si>
    <t>S003781</t>
  </si>
  <si>
    <t>S003782</t>
  </si>
  <si>
    <t>S003783</t>
  </si>
  <si>
    <t>S003784</t>
  </si>
  <si>
    <t>S003785</t>
  </si>
  <si>
    <t>S003786</t>
  </si>
  <si>
    <t>S003787</t>
  </si>
  <si>
    <t>S003788</t>
  </si>
  <si>
    <t>S003789</t>
  </si>
  <si>
    <t>S003790</t>
  </si>
  <si>
    <t>S003791</t>
  </si>
  <si>
    <t>S003792</t>
  </si>
  <si>
    <t>S003793</t>
  </si>
  <si>
    <t>S003794</t>
  </si>
  <si>
    <t>S003795</t>
  </si>
  <si>
    <t>S003796</t>
  </si>
  <si>
    <t>S003797</t>
  </si>
  <si>
    <t>S003798</t>
  </si>
  <si>
    <t>S003799</t>
  </si>
  <si>
    <t>S003800</t>
  </si>
  <si>
    <t>S003801</t>
  </si>
  <si>
    <t>S003802</t>
  </si>
  <si>
    <t>S003803</t>
  </si>
  <si>
    <t>S003804</t>
  </si>
  <si>
    <t>S003805</t>
  </si>
  <si>
    <t>S003806</t>
  </si>
  <si>
    <t>S003807</t>
  </si>
  <si>
    <t>S003808</t>
  </si>
  <si>
    <t>S003809</t>
  </si>
  <si>
    <t>S003810</t>
  </si>
  <si>
    <t>S003811</t>
  </si>
  <si>
    <t>S003812</t>
  </si>
  <si>
    <t>S003813</t>
  </si>
  <si>
    <t>S003814</t>
  </si>
  <si>
    <t>S003815</t>
  </si>
  <si>
    <t>S003816</t>
  </si>
  <si>
    <t>S003817</t>
  </si>
  <si>
    <t>S003818</t>
  </si>
  <si>
    <t>S003819</t>
  </si>
  <si>
    <t>S003820</t>
  </si>
  <si>
    <t>S003821</t>
  </si>
  <si>
    <t>S003822</t>
  </si>
  <si>
    <t>S003823</t>
  </si>
  <si>
    <t>S003824</t>
  </si>
  <si>
    <t>S003825</t>
  </si>
  <si>
    <t>S003826</t>
  </si>
  <si>
    <t>S003827</t>
  </si>
  <si>
    <t>S003828</t>
  </si>
  <si>
    <t>S003829</t>
  </si>
  <si>
    <t>S003830</t>
  </si>
  <si>
    <t>S003831</t>
  </si>
  <si>
    <t>S003832</t>
  </si>
  <si>
    <t>S003833</t>
  </si>
  <si>
    <t>S003834</t>
  </si>
  <si>
    <t>S003835</t>
  </si>
  <si>
    <t>S003836</t>
  </si>
  <si>
    <t>S003837</t>
  </si>
  <si>
    <t>S003838</t>
  </si>
  <si>
    <t>S003839</t>
  </si>
  <si>
    <t>S003840</t>
  </si>
  <si>
    <t>S003841</t>
  </si>
  <si>
    <t>S003842</t>
  </si>
  <si>
    <t>S003843</t>
  </si>
  <si>
    <t>S003844</t>
  </si>
  <si>
    <t>S003845</t>
  </si>
  <si>
    <t>S003846</t>
  </si>
  <si>
    <t>S003847</t>
  </si>
  <si>
    <t>S003848</t>
  </si>
  <si>
    <t>S003849</t>
  </si>
  <si>
    <t>S003850</t>
  </si>
  <si>
    <t>S003851</t>
  </si>
  <si>
    <t>S003852</t>
  </si>
  <si>
    <t>S003853</t>
  </si>
  <si>
    <t>S003854</t>
  </si>
  <si>
    <t>S003855</t>
  </si>
  <si>
    <t>S003856</t>
  </si>
  <si>
    <t>S003857</t>
  </si>
  <si>
    <t>S003858</t>
  </si>
  <si>
    <t>S003859</t>
  </si>
  <si>
    <t>S003860</t>
  </si>
  <si>
    <t>S003861</t>
  </si>
  <si>
    <t>S003862</t>
  </si>
  <si>
    <t>S003863</t>
  </si>
  <si>
    <t>S003864</t>
  </si>
  <si>
    <t>S003865</t>
  </si>
  <si>
    <t>S003866</t>
  </si>
  <si>
    <t>S003867</t>
  </si>
  <si>
    <t>S003868</t>
  </si>
  <si>
    <t>S003869</t>
  </si>
  <si>
    <t>S003870</t>
  </si>
  <si>
    <t>S003871</t>
  </si>
  <si>
    <t>S003872</t>
  </si>
  <si>
    <t>S003873</t>
  </si>
  <si>
    <t>S003874</t>
  </si>
  <si>
    <t>S003875</t>
  </si>
  <si>
    <t>S003876</t>
  </si>
  <si>
    <t>S003877</t>
  </si>
  <si>
    <t>S003878</t>
  </si>
  <si>
    <t>S003879</t>
  </si>
  <si>
    <t>S003880</t>
  </si>
  <si>
    <t>S003881</t>
  </si>
  <si>
    <t>S003882</t>
  </si>
  <si>
    <t>S003883</t>
  </si>
  <si>
    <t>S003884</t>
  </si>
  <si>
    <t>S003885</t>
  </si>
  <si>
    <t>S003886</t>
  </si>
  <si>
    <t>S003887</t>
  </si>
  <si>
    <t>S003888</t>
  </si>
  <si>
    <t>S003889</t>
  </si>
  <si>
    <t>S003890</t>
  </si>
  <si>
    <t>S003891</t>
  </si>
  <si>
    <t>S003892</t>
  </si>
  <si>
    <t>S003893</t>
  </si>
  <si>
    <t>S003894</t>
  </si>
  <si>
    <t>S003895</t>
  </si>
  <si>
    <t>S003896</t>
  </si>
  <si>
    <t>S003897</t>
  </si>
  <si>
    <t>S003898</t>
  </si>
  <si>
    <t>S003899</t>
  </si>
  <si>
    <t>S003900</t>
  </si>
  <si>
    <t>S003901</t>
  </si>
  <si>
    <t>S003902</t>
  </si>
  <si>
    <t>S003903</t>
  </si>
  <si>
    <t>S003904</t>
  </si>
  <si>
    <t>S003905</t>
  </si>
  <si>
    <t>S003906</t>
  </si>
  <si>
    <t>S003907</t>
  </si>
  <si>
    <t>S003908</t>
  </si>
  <si>
    <t>S003909</t>
  </si>
  <si>
    <t>S003910</t>
  </si>
  <si>
    <t>S003911</t>
  </si>
  <si>
    <t>S003912</t>
  </si>
  <si>
    <t>S003913</t>
  </si>
  <si>
    <t>S003914</t>
  </si>
  <si>
    <t>S003915</t>
  </si>
  <si>
    <t>S003916</t>
  </si>
  <si>
    <t>S003917</t>
  </si>
  <si>
    <t>S003918</t>
  </si>
  <si>
    <t>S003919</t>
  </si>
  <si>
    <t>S003920</t>
  </si>
  <si>
    <t>S003921</t>
  </si>
  <si>
    <t>S003922</t>
  </si>
  <si>
    <t>S003923</t>
  </si>
  <si>
    <t>S003928</t>
  </si>
  <si>
    <t>S003929</t>
  </si>
  <si>
    <t>S003930</t>
  </si>
  <si>
    <t>S003931</t>
  </si>
  <si>
    <t>S003932</t>
  </si>
  <si>
    <t>S003933</t>
  </si>
  <si>
    <t>S003934</t>
  </si>
  <si>
    <t>S003935</t>
  </si>
  <si>
    <t>S003936</t>
  </si>
  <si>
    <t>S003937</t>
  </si>
  <si>
    <t>S003938</t>
  </si>
  <si>
    <t>S003940</t>
  </si>
  <si>
    <t>S003941</t>
  </si>
  <si>
    <t>S003945</t>
  </si>
  <si>
    <t>S003946</t>
  </si>
  <si>
    <t>S003947</t>
  </si>
  <si>
    <t>S003948</t>
  </si>
  <si>
    <t>S003949</t>
  </si>
  <si>
    <t>S003951</t>
  </si>
  <si>
    <t>S003952</t>
  </si>
  <si>
    <t>S003953</t>
  </si>
  <si>
    <t>S003954</t>
  </si>
  <si>
    <t>S003955</t>
  </si>
  <si>
    <t>S003956</t>
  </si>
  <si>
    <t>S003957</t>
  </si>
  <si>
    <t>S003958</t>
  </si>
  <si>
    <t>S003959</t>
  </si>
  <si>
    <t>S003960</t>
  </si>
  <si>
    <t>S003961</t>
  </si>
  <si>
    <t>S003962</t>
  </si>
  <si>
    <t>S003963</t>
  </si>
  <si>
    <t>S003964</t>
  </si>
  <si>
    <t>S003965</t>
  </si>
  <si>
    <t>S003966</t>
  </si>
  <si>
    <t>S003967</t>
  </si>
  <si>
    <t>S003968</t>
  </si>
  <si>
    <t>S003969</t>
  </si>
  <si>
    <t>S003970</t>
  </si>
  <si>
    <t>S003971</t>
  </si>
  <si>
    <t>S003972</t>
  </si>
  <si>
    <t>S003973</t>
  </si>
  <si>
    <t>S003974</t>
  </si>
  <si>
    <t>S003975</t>
  </si>
  <si>
    <t>S003976</t>
  </si>
  <si>
    <t>S003977</t>
  </si>
  <si>
    <t>S003978</t>
  </si>
  <si>
    <t>S003979</t>
  </si>
  <si>
    <t>S003980</t>
  </si>
  <si>
    <t>S003981</t>
  </si>
  <si>
    <t>S003982</t>
  </si>
  <si>
    <t>S003983</t>
  </si>
  <si>
    <t>S003984</t>
  </si>
  <si>
    <t>S003985</t>
  </si>
  <si>
    <t>S003986</t>
  </si>
  <si>
    <t>S003987</t>
  </si>
  <si>
    <t>S003988</t>
  </si>
  <si>
    <t>S003989</t>
  </si>
  <si>
    <t>S003990</t>
  </si>
  <si>
    <t>S003991</t>
  </si>
  <si>
    <t>S003992</t>
  </si>
  <si>
    <t>S003993</t>
  </si>
  <si>
    <t>S003994</t>
  </si>
  <si>
    <t>S003995</t>
  </si>
  <si>
    <t>S003996</t>
  </si>
  <si>
    <t>S003997</t>
  </si>
  <si>
    <t>S003998</t>
  </si>
  <si>
    <t>S003999</t>
  </si>
  <si>
    <t>S004000</t>
  </si>
  <si>
    <t>S004001</t>
  </si>
  <si>
    <t>S004002</t>
  </si>
  <si>
    <t>S004003</t>
  </si>
  <si>
    <t>S004004</t>
  </si>
  <si>
    <t>S004005</t>
  </si>
  <si>
    <t>S004006</t>
  </si>
  <si>
    <t>S004007</t>
  </si>
  <si>
    <t>S004009</t>
  </si>
  <si>
    <t>S004010</t>
  </si>
  <si>
    <t>S004012</t>
  </si>
  <si>
    <t>S004013</t>
  </si>
  <si>
    <t>S004014</t>
  </si>
  <si>
    <t>S004015</t>
  </si>
  <si>
    <t>S004016</t>
  </si>
  <si>
    <t>S004017</t>
  </si>
  <si>
    <t>S004018</t>
  </si>
  <si>
    <t>S004028</t>
  </si>
  <si>
    <t>S004029</t>
  </si>
  <si>
    <t>S004030</t>
  </si>
  <si>
    <t>S004031</t>
  </si>
  <si>
    <t>S004032</t>
  </si>
  <si>
    <t>S004036</t>
  </si>
  <si>
    <t>S004043</t>
  </si>
  <si>
    <t>ALINEAMIENTO Y No. OFICIAL</t>
  </si>
  <si>
    <t>LICENCIA DE SUBDIVISIÓN</t>
  </si>
  <si>
    <t>Decreto No. 740-c-2018, publicado en el periódico oficial No. 377 de fecha 18 de julio del año 2018, el cual le corresponde planear y regular el desarrollo urbano del municipio, así como la ley de desarrollo urbano del estado de Chiapas, en sus artículos 9 fracción V, 15 fracción XVI, 114, 115, correlativo con el articulo 4 fracción XIII y XIV de la ley de fraccionamientos y otros ordenamientos aplicables.</t>
  </si>
  <si>
    <t>Desarrollo Urbano / Tenencia de la Tierra y Ordenamiento Territorial</t>
  </si>
  <si>
    <t>Desarrollo Urbano / Coordinación de Ordenamiento, Vivienda e Imagen Urbana</t>
  </si>
  <si>
    <t>Desarrollo Urbano / Coordinación de Tenencia de la Tierra y Ordenamiento Territorial</t>
  </si>
  <si>
    <t>H. AYUNTAMIENTO MUNICIPAL DE COMITAN DE DOMINGUEZ CHIAPAS</t>
  </si>
  <si>
    <t>ZUÑIGA</t>
  </si>
  <si>
    <t>ALFONSO ANTONIO</t>
  </si>
  <si>
    <t>JOSE CESAR</t>
  </si>
  <si>
    <t>DAVID</t>
  </si>
  <si>
    <t>LORENZO</t>
  </si>
  <si>
    <t>CESAR DEL TRANSITO</t>
  </si>
  <si>
    <t>BOCANEGRA</t>
  </si>
  <si>
    <t>MARIA DE JESUS</t>
  </si>
  <si>
    <t>EVELIN KARINA</t>
  </si>
  <si>
    <t>ROBLERO</t>
  </si>
  <si>
    <t>BEATRIZ</t>
  </si>
  <si>
    <t>NERY AVIMAEL</t>
  </si>
  <si>
    <t>ORDOÑEZ</t>
  </si>
  <si>
    <t>CAMELIA</t>
  </si>
  <si>
    <t>VELAZQUEZ</t>
  </si>
  <si>
    <t>ROMAN DE JESUS</t>
  </si>
  <si>
    <t>ESCANDON</t>
  </si>
  <si>
    <t>NEFRIS ROSARIO</t>
  </si>
  <si>
    <t>ROBERT ELI</t>
  </si>
  <si>
    <t>CALDERON</t>
  </si>
  <si>
    <t>AUGUSTO ANTONIO</t>
  </si>
  <si>
    <t>SEPULBEDA</t>
  </si>
  <si>
    <t>BLANCA JAQUELINE</t>
  </si>
  <si>
    <t>CARINA CONSEPCION</t>
  </si>
  <si>
    <t>CONRADO</t>
  </si>
  <si>
    <t>JAVIER DE JESUS</t>
  </si>
  <si>
    <t>ROMERO</t>
  </si>
  <si>
    <t>MAURICIO</t>
  </si>
  <si>
    <t>MARIOLA</t>
  </si>
  <si>
    <t>MARTHA ANGELICA</t>
  </si>
  <si>
    <t>ESPON</t>
  </si>
  <si>
    <t>SOFIA DEL CARMEN</t>
  </si>
  <si>
    <t>BARRIOS</t>
  </si>
  <si>
    <t>VICENTE</t>
  </si>
  <si>
    <t>VICTORIA JAZMIN</t>
  </si>
  <si>
    <t>CECILIA</t>
  </si>
  <si>
    <t>SOTO</t>
  </si>
  <si>
    <t>ALTUZAR</t>
  </si>
  <si>
    <t>DEYANIRA</t>
  </si>
  <si>
    <t>MIRNA MARLENI</t>
  </si>
  <si>
    <t>WILLIAM ALEXIS</t>
  </si>
  <si>
    <t>GILDARDO</t>
  </si>
  <si>
    <t>RENE ALEX</t>
  </si>
  <si>
    <t>EFRAIN</t>
  </si>
  <si>
    <t>JUAN DE DIOS</t>
  </si>
  <si>
    <t>EVER</t>
  </si>
  <si>
    <t>SAMAYOA</t>
  </si>
  <si>
    <t>ESCALANTE</t>
  </si>
  <si>
    <t>ROSA</t>
  </si>
  <si>
    <t>JUAN ALFREDO</t>
  </si>
  <si>
    <t>JUANA DEL PILAR</t>
  </si>
  <si>
    <t>ANGEL DAVID</t>
  </si>
  <si>
    <t>DAVID SANTIAGO</t>
  </si>
  <si>
    <t xml:space="preserve">JOSUE </t>
  </si>
  <si>
    <t>BAHAMACA</t>
  </si>
  <si>
    <t>FERNANDEZ</t>
  </si>
  <si>
    <t>REBECA ISABEL</t>
  </si>
  <si>
    <t>COO</t>
  </si>
  <si>
    <t>ASCUN</t>
  </si>
  <si>
    <t>VICTORIA</t>
  </si>
  <si>
    <t>ARGUELLO/COPROP</t>
  </si>
  <si>
    <t>JOSE RODOLFO</t>
  </si>
  <si>
    <t>TON</t>
  </si>
  <si>
    <t>LIZZETTE</t>
  </si>
  <si>
    <t>SARA</t>
  </si>
  <si>
    <t>LEONARDO DANIEL</t>
  </si>
  <si>
    <t>SANTIS/COPROP</t>
  </si>
  <si>
    <t>MARIA CARMEN</t>
  </si>
  <si>
    <t>YSMAEL</t>
  </si>
  <si>
    <t>CITLALY BERENICE</t>
  </si>
  <si>
    <t>ANA VERONICA</t>
  </si>
  <si>
    <t>NARVAEZ</t>
  </si>
  <si>
    <t>ESPINOZA</t>
  </si>
  <si>
    <t>BRENDA YARENI</t>
  </si>
  <si>
    <t>CLARA LUZ</t>
  </si>
  <si>
    <t>JUAN JOSE</t>
  </si>
  <si>
    <t>ELI MIXSAEL</t>
  </si>
  <si>
    <t>MOLINA</t>
  </si>
  <si>
    <t>MARIA IRMA</t>
  </si>
  <si>
    <t>GARCIA/COPROP</t>
  </si>
  <si>
    <t>CRISTIANI</t>
  </si>
  <si>
    <t>HORACIO</t>
  </si>
  <si>
    <t>SANTIZ</t>
  </si>
  <si>
    <t>LETICIA ELIZABETH</t>
  </si>
  <si>
    <t>LUIS ENRIQUE</t>
  </si>
  <si>
    <t>ALDO</t>
  </si>
  <si>
    <t>YSAY</t>
  </si>
  <si>
    <t>URBIETA</t>
  </si>
  <si>
    <t>ROSARIO</t>
  </si>
  <si>
    <t>MICAELA</t>
  </si>
  <si>
    <t>BERMUDEZ/COPROP</t>
  </si>
  <si>
    <t>HECTOR AMAURI</t>
  </si>
  <si>
    <t>BERDUGO</t>
  </si>
  <si>
    <t>FIDENCIO</t>
  </si>
  <si>
    <t>JOSE DAMIAN</t>
  </si>
  <si>
    <t>JOEL</t>
  </si>
  <si>
    <t>NIVIA</t>
  </si>
  <si>
    <t>IVAN JULIAN</t>
  </si>
  <si>
    <t>SHERLYN CRISTY</t>
  </si>
  <si>
    <t>ROXANA VALERIA</t>
  </si>
  <si>
    <t>ROMAIRO DANIEL</t>
  </si>
  <si>
    <t>RIOS</t>
  </si>
  <si>
    <t>CONGREGACION CRISTIANA DE LOS TESTIGOS DE JEHOVA EN MEXICO A.R.</t>
  </si>
  <si>
    <t>ELIZABETH</t>
  </si>
  <si>
    <t>MONTAÑO</t>
  </si>
  <si>
    <t>JULIO CESAR</t>
  </si>
  <si>
    <t>SERGIO ABRAHAM</t>
  </si>
  <si>
    <t>GERARDO</t>
  </si>
  <si>
    <t>OCAÑA</t>
  </si>
  <si>
    <t>BECERRA</t>
  </si>
  <si>
    <t>JOSE ALFREDO</t>
  </si>
  <si>
    <t>ZUNUM</t>
  </si>
  <si>
    <t>VIDAL</t>
  </si>
  <si>
    <t>LUIS ANTONIO</t>
  </si>
  <si>
    <t>NICOLAS</t>
  </si>
  <si>
    <t>WALTER DANIEL</t>
  </si>
  <si>
    <t>LAURA</t>
  </si>
  <si>
    <t>VARGAS</t>
  </si>
  <si>
    <t>YOBANI RUSBEL</t>
  </si>
  <si>
    <t>MARIA YOLANDA</t>
  </si>
  <si>
    <t>MARISA DEL CARMEN</t>
  </si>
  <si>
    <t>MAGDA</t>
  </si>
  <si>
    <t>SANTOS GONZALO</t>
  </si>
  <si>
    <t>NOE</t>
  </si>
  <si>
    <t>ARAVELLI</t>
  </si>
  <si>
    <t>MARTHA CECILIA</t>
  </si>
  <si>
    <t>RAMON</t>
  </si>
  <si>
    <t>ROCELIA</t>
  </si>
  <si>
    <t>NEHEMIAS</t>
  </si>
  <si>
    <t>MARY CRUZ</t>
  </si>
  <si>
    <t>GUZMAN</t>
  </si>
  <si>
    <t>ARCOS</t>
  </si>
  <si>
    <t>JOSE ALEJANDRO</t>
  </si>
  <si>
    <t>CANTORAL</t>
  </si>
  <si>
    <t>MARIA ETELVINA</t>
  </si>
  <si>
    <t>MARIA IRENE</t>
  </si>
  <si>
    <t>YOLANDA</t>
  </si>
  <si>
    <t>EDGAR MAURICIO</t>
  </si>
  <si>
    <t>JULIANA</t>
  </si>
  <si>
    <t>DELINA</t>
  </si>
  <si>
    <t>JOSE ANTONIO</t>
  </si>
  <si>
    <t>JUAN</t>
  </si>
  <si>
    <t>HORTENCIA</t>
  </si>
  <si>
    <t>DOMINGO</t>
  </si>
  <si>
    <t xml:space="preserve">MARTIN </t>
  </si>
  <si>
    <t>GENARO</t>
  </si>
  <si>
    <t>ABEL</t>
  </si>
  <si>
    <t>ROSI MARY</t>
  </si>
  <si>
    <t>HILDA NOHEMI</t>
  </si>
  <si>
    <t>NAXHELY YANETH</t>
  </si>
  <si>
    <t>TOLEDO</t>
  </si>
  <si>
    <t>MARIA CANDELARIA</t>
  </si>
  <si>
    <t xml:space="preserve">VICENTE </t>
  </si>
  <si>
    <t>VICTOR RENE</t>
  </si>
  <si>
    <t>SERGIO</t>
  </si>
  <si>
    <t>EVA</t>
  </si>
  <si>
    <t>PEDRO</t>
  </si>
  <si>
    <t>ANGELA</t>
  </si>
  <si>
    <t>CANDELARIA</t>
  </si>
  <si>
    <t>MIGUEL ANGEL</t>
  </si>
  <si>
    <t>ABDIEL</t>
  </si>
  <si>
    <t>JESUS ALEJANDRO</t>
  </si>
  <si>
    <t>ENRIQUEZ</t>
  </si>
  <si>
    <t>DANIEL DE JESUS</t>
  </si>
  <si>
    <t>HERRERA</t>
  </si>
  <si>
    <t>MARI AURORA</t>
  </si>
  <si>
    <t>REVECA</t>
  </si>
  <si>
    <t>SANTIAGO</t>
  </si>
  <si>
    <t>KAREN ANGELINA</t>
  </si>
  <si>
    <t>GLORIA</t>
  </si>
  <si>
    <t>GEREMIAS</t>
  </si>
  <si>
    <t>ABEL HOMERO</t>
  </si>
  <si>
    <t>MATEO</t>
  </si>
  <si>
    <t>HUGO ANTONIO</t>
  </si>
  <si>
    <t>CAPITO</t>
  </si>
  <si>
    <t>ZENTENO</t>
  </si>
  <si>
    <t xml:space="preserve">ABRAHAM </t>
  </si>
  <si>
    <t>CARLOS ALFREDO</t>
  </si>
  <si>
    <t>AMERICA</t>
  </si>
  <si>
    <t>CARLOS ENRIQUE</t>
  </si>
  <si>
    <t>EDI ALFREDO</t>
  </si>
  <si>
    <t>ANGELINA ROSALBA</t>
  </si>
  <si>
    <t>GALLEGOS</t>
  </si>
  <si>
    <t>CELIFLORA</t>
  </si>
  <si>
    <t>ESCOBAR</t>
  </si>
  <si>
    <t>MARIA CECILIA</t>
  </si>
  <si>
    <t>SALOMON</t>
  </si>
  <si>
    <t>VERONICA DE JESUS</t>
  </si>
  <si>
    <t>GUADALUPE TAY-DEE</t>
  </si>
  <si>
    <t>PUON</t>
  </si>
  <si>
    <t>VIOLETA</t>
  </si>
  <si>
    <t>SILICEO</t>
  </si>
  <si>
    <t>YANELI</t>
  </si>
  <si>
    <t>EDNA MIREYA</t>
  </si>
  <si>
    <t>JUAN GABRIEL</t>
  </si>
  <si>
    <t>CARLOS ANTONIO</t>
  </si>
  <si>
    <t>ALEJANDRO DE JESUS</t>
  </si>
  <si>
    <t xml:space="preserve"> HERNANDEZ</t>
  </si>
  <si>
    <t>GABRIEL ARMANDO</t>
  </si>
  <si>
    <t>BLANCA DELY</t>
  </si>
  <si>
    <t>AIDA</t>
  </si>
  <si>
    <t>NOLBERTO ARTURO</t>
  </si>
  <si>
    <t>MONTEJO/COPROP</t>
  </si>
  <si>
    <t>ALLAN RISCO</t>
  </si>
  <si>
    <t>MARCELINA TRINIDAD</t>
  </si>
  <si>
    <t>POJOY</t>
  </si>
  <si>
    <t>OMAR ALEJANDRO</t>
  </si>
  <si>
    <t>FELIX DE JESUS</t>
  </si>
  <si>
    <t>CARLOS TRINIDAD</t>
  </si>
  <si>
    <t>LUZ GUADALUPE</t>
  </si>
  <si>
    <t>YENI ANALLELY</t>
  </si>
  <si>
    <t>BALLINAS</t>
  </si>
  <si>
    <t>MARICRUZ</t>
  </si>
  <si>
    <t>VALENTI</t>
  </si>
  <si>
    <t>VILLAGRAN</t>
  </si>
  <si>
    <t>EDUARDO RAFAEL</t>
  </si>
  <si>
    <t>SOSA</t>
  </si>
  <si>
    <t>SALINAS</t>
  </si>
  <si>
    <t>AURORA</t>
  </si>
  <si>
    <t>SESMA</t>
  </si>
  <si>
    <t>JUAN CARLOS</t>
  </si>
  <si>
    <t>FREYA VIVIANA</t>
  </si>
  <si>
    <t>ZAMORANO</t>
  </si>
  <si>
    <t>ABRAHAM ANTONIO</t>
  </si>
  <si>
    <t>ALEJANDRO</t>
  </si>
  <si>
    <t>VALDEZ</t>
  </si>
  <si>
    <t>JESUS</t>
  </si>
  <si>
    <t xml:space="preserve">MARIA EMMA </t>
  </si>
  <si>
    <t>ALMA YOANI</t>
  </si>
  <si>
    <t>NORIEGA</t>
  </si>
  <si>
    <t>VERASTICA</t>
  </si>
  <si>
    <t>MARIA DE LA LUZ GABRIELA</t>
  </si>
  <si>
    <t>ARELI</t>
  </si>
  <si>
    <t>HUMBERTO GERARDO</t>
  </si>
  <si>
    <t>ANA MARIA</t>
  </si>
  <si>
    <t>RECINOS</t>
  </si>
  <si>
    <t>JOSE RAUL</t>
  </si>
  <si>
    <t>JOSE MARIA</t>
  </si>
  <si>
    <t>AARON</t>
  </si>
  <si>
    <t>GURROLA</t>
  </si>
  <si>
    <t>CARLOS MANUEL</t>
  </si>
  <si>
    <t>JOSE ROLANDO</t>
  </si>
  <si>
    <t>CAMPOS</t>
  </si>
  <si>
    <t>CARLOS RAMON</t>
  </si>
  <si>
    <t>VALLADARES</t>
  </si>
  <si>
    <t>ZAMBRANO/COPROP</t>
  </si>
  <si>
    <t>LIEVANO</t>
  </si>
  <si>
    <t>VERONICA CONCEPCION</t>
  </si>
  <si>
    <t xml:space="preserve">ANCHEYTA </t>
  </si>
  <si>
    <t>MARIA NATALI</t>
  </si>
  <si>
    <t>MARIA ELIZABETH</t>
  </si>
  <si>
    <t>ESTRADA</t>
  </si>
  <si>
    <t>JEANE ALEJANDRA</t>
  </si>
  <si>
    <t>MARIA OLIVIA</t>
  </si>
  <si>
    <t>MODESTA</t>
  </si>
  <si>
    <t>BALTAZAR</t>
  </si>
  <si>
    <t>DIANA MAYBETH</t>
  </si>
  <si>
    <t>CARLOS RODOLFO</t>
  </si>
  <si>
    <t>LOBATO</t>
  </si>
  <si>
    <t>LUCAS</t>
  </si>
  <si>
    <t>CARMEN</t>
  </si>
  <si>
    <t>ESTEVES</t>
  </si>
  <si>
    <t>OSORIO</t>
  </si>
  <si>
    <t>LUZ ELENA</t>
  </si>
  <si>
    <t>VILLALOBOS</t>
  </si>
  <si>
    <t>MARROQUIN</t>
  </si>
  <si>
    <t>YENI DEL ROSARIO</t>
  </si>
  <si>
    <t>MARIA AMABLE</t>
  </si>
  <si>
    <t>DELFINA</t>
  </si>
  <si>
    <t>ACEVEDO/COPROP</t>
  </si>
  <si>
    <t>ARTURO JAIME</t>
  </si>
  <si>
    <t>ARMINDA</t>
  </si>
  <si>
    <t>MARIO JORGE</t>
  </si>
  <si>
    <t>FERNANDO DE JESUS</t>
  </si>
  <si>
    <t>MARISELA</t>
  </si>
  <si>
    <t>MARCENI EDITH</t>
  </si>
  <si>
    <t>BRAVO</t>
  </si>
  <si>
    <t>JOSEFINA</t>
  </si>
  <si>
    <t>DANIEL ALEJANDRO</t>
  </si>
  <si>
    <t>JIMENEZ/COPROP</t>
  </si>
  <si>
    <t>ROSA ELENA</t>
  </si>
  <si>
    <t>JHOVANY</t>
  </si>
  <si>
    <t>ISULY MONSERRATH</t>
  </si>
  <si>
    <t>ROJAS</t>
  </si>
  <si>
    <t>JOSEFA</t>
  </si>
  <si>
    <t>FIDEL</t>
  </si>
  <si>
    <t>MANUEL ARNOLDO</t>
  </si>
  <si>
    <t>ROVELO</t>
  </si>
  <si>
    <t>LUIS ALFONZO</t>
  </si>
  <si>
    <t>JHONNATAN DE JESUS</t>
  </si>
  <si>
    <t>BRENDA GUADALUPE</t>
  </si>
  <si>
    <t>OSMAR</t>
  </si>
  <si>
    <t>ISMAEL</t>
  </si>
  <si>
    <t>ENOCH</t>
  </si>
  <si>
    <t>ROSALBA CRISTINA</t>
  </si>
  <si>
    <t>RALIOS</t>
  </si>
  <si>
    <t>ANDRES</t>
  </si>
  <si>
    <t>EDILMA</t>
  </si>
  <si>
    <t>ROBLERO/COPROP</t>
  </si>
  <si>
    <t>WILMAR MARCONI</t>
  </si>
  <si>
    <t>PEREZ/COPROP</t>
  </si>
  <si>
    <t>NATIVIDAD</t>
  </si>
  <si>
    <t>JULIETA</t>
  </si>
  <si>
    <t>PASCUAL</t>
  </si>
  <si>
    <t>LUIS PABLO</t>
  </si>
  <si>
    <t>YAÑEZ</t>
  </si>
  <si>
    <t>BELISARIO</t>
  </si>
  <si>
    <t>ELISA</t>
  </si>
  <si>
    <t>JUAN SEBASTIAN</t>
  </si>
  <si>
    <t>SERGIO EDUARDO</t>
  </si>
  <si>
    <t>ELENA MARIA</t>
  </si>
  <si>
    <t>BALANDRA</t>
  </si>
  <si>
    <t>GABRIELA</t>
  </si>
  <si>
    <t>MILTON ESTEBAN</t>
  </si>
  <si>
    <t>MEYLING LISSET</t>
  </si>
  <si>
    <t xml:space="preserve">BLANCA YADIRA </t>
  </si>
  <si>
    <t>SAMUEL DAVID</t>
  </si>
  <si>
    <t>SANDRA LUZ</t>
  </si>
  <si>
    <t>VICTOR</t>
  </si>
  <si>
    <t>CARLOS MARIO</t>
  </si>
  <si>
    <t>VELASCO/COPROP</t>
  </si>
  <si>
    <t>BURGUETE</t>
  </si>
  <si>
    <t>LUISA CECILIA</t>
  </si>
  <si>
    <t>RIGOBERTO</t>
  </si>
  <si>
    <t>BRENDA LUZ</t>
  </si>
  <si>
    <t>CONSTANTINO</t>
  </si>
  <si>
    <t>JORGE</t>
  </si>
  <si>
    <t>MIREYA</t>
  </si>
  <si>
    <t>LUIS MUÑOZ</t>
  </si>
  <si>
    <t>KANTER/COPROP</t>
  </si>
  <si>
    <t>LETICIA GUADALUPE</t>
  </si>
  <si>
    <t>LUIS</t>
  </si>
  <si>
    <t>JOSE ARMANDO</t>
  </si>
  <si>
    <t>ROCIO DEL CARMEN</t>
  </si>
  <si>
    <t>BLANCA ESTELA</t>
  </si>
  <si>
    <t>ROBERTO CARLOS</t>
  </si>
  <si>
    <t>ARELY CITLALI</t>
  </si>
  <si>
    <t>ALI ROSAY</t>
  </si>
  <si>
    <t>EDEN DE JESUS</t>
  </si>
  <si>
    <t>LEANDRO</t>
  </si>
  <si>
    <t>COELLO</t>
  </si>
  <si>
    <t>MARIANA CATALINA</t>
  </si>
  <si>
    <t>SAUCEDO</t>
  </si>
  <si>
    <t>MARIO ALBERTO</t>
  </si>
  <si>
    <t>RIVAS</t>
  </si>
  <si>
    <t>ALICIA DEL PILAR</t>
  </si>
  <si>
    <t>MORAGA</t>
  </si>
  <si>
    <t>MARLENE</t>
  </si>
  <si>
    <t>MARES</t>
  </si>
  <si>
    <t>ROMEO</t>
  </si>
  <si>
    <t>YESSICA MARIA</t>
  </si>
  <si>
    <t>CARBALLO</t>
  </si>
  <si>
    <t>FLORINDA TRINIDAD</t>
  </si>
  <si>
    <t>TERESA DE JESUS</t>
  </si>
  <si>
    <t>PAULINA MONSERRATH</t>
  </si>
  <si>
    <t>CRUZ/COPROP</t>
  </si>
  <si>
    <t>CONGREGACION CRISTIANA DE LOS TESTIGOS DE JEHOVA A.R.</t>
  </si>
  <si>
    <t>ROSA HERMOSINA</t>
  </si>
  <si>
    <t>ASUNCION</t>
  </si>
  <si>
    <t>CONCEPCION GUADALUPE</t>
  </si>
  <si>
    <t>PABLO</t>
  </si>
  <si>
    <t>FLORICELDA ENRIQUETA</t>
  </si>
  <si>
    <t>ITZEL GUADALUPE</t>
  </si>
  <si>
    <t>BORRALLAS</t>
  </si>
  <si>
    <t>ROSA IMELIA</t>
  </si>
  <si>
    <t>FELIPE</t>
  </si>
  <si>
    <t>AMALIA</t>
  </si>
  <si>
    <t>BERCY GLADYS</t>
  </si>
  <si>
    <t>FLORIBERTA</t>
  </si>
  <si>
    <t>DURANTE</t>
  </si>
  <si>
    <t>PAOLA GUADALUPE</t>
  </si>
  <si>
    <t>REINALDO AUGUSTO</t>
  </si>
  <si>
    <t>MARIA ROSALVA</t>
  </si>
  <si>
    <t>FRANCISCO DE JESUS</t>
  </si>
  <si>
    <t>http://transparencia.comitan.gob.mx/ART85/XXVII/DESARROLLO_URBANO/A001603.pdf</t>
  </si>
  <si>
    <t>http://transparencia.comitan.gob.mx/ART85/XXVII/DESARROLLO_URBANO/A001677.pdf</t>
  </si>
  <si>
    <t>http://transparencia.comitan.gob.mx/ART85/XXVII/DESARROLLO_URBANO/A001725.pdf</t>
  </si>
  <si>
    <t>http://transparencia.comitan.gob.mx/ART85/XXVII/DESARROLLO_URBANO/A001765.pdf</t>
  </si>
  <si>
    <t>http://transparencia.comitan.gob.mx/ART85/XXVII/DESARROLLO_URBANO/A001780.pdf</t>
  </si>
  <si>
    <t>http://transparencia.comitan.gob.mx/ART85/XXVII/DESARROLLO_URBANO/A001840.pdf</t>
  </si>
  <si>
    <t>http://transparencia.comitan.gob.mx/ART85/XXVII/DESARROLLO_URBANO/A001845.pdf</t>
  </si>
  <si>
    <t>http://transparencia.comitan.gob.mx/ART85/XXVII/DESARROLLO_URBANO/A001846.pdf</t>
  </si>
  <si>
    <t>http://transparencia.comitan.gob.mx/ART85/XXVII/DESARROLLO_URBANO/A001854.pdf</t>
  </si>
  <si>
    <t>http://transparencia.comitan.gob.mx/ART85/XXVII/DESARROLLO_URBANO/A001855.pdf</t>
  </si>
  <si>
    <t>http://transparencia.comitan.gob.mx/ART85/XXVII/DESARROLLO_URBANO/A001856.pdf</t>
  </si>
  <si>
    <t>http://transparencia.comitan.gob.mx/ART85/XXVII/DESARROLLO_URBANO/A001860.pdf</t>
  </si>
  <si>
    <t>http://transparencia.comitan.gob.mx/ART85/XXVII/DESARROLLO_URBANO/A001861.pdf</t>
  </si>
  <si>
    <t>http://transparencia.comitan.gob.mx/ART85/XXVII/DESARROLLO_URBANO/A001863.pdf</t>
  </si>
  <si>
    <t>http://transparencia.comitan.gob.mx/ART85/XXVII/DESARROLLO_URBANO/A001862.pdf</t>
  </si>
  <si>
    <t>http://transparencia.comitan.gob.mx/ART85/XXVII/DESARROLLO_URBANO/A001864.pdf</t>
  </si>
  <si>
    <t>http://transparencia.comitan.gob.mx/ART85/XXVII/DESARROLLO_URBANO/A001865.pdf</t>
  </si>
  <si>
    <t>http://transparencia.comitan.gob.mx/ART85/XXVII/DESARROLLO_URBANO/A001866.pdf</t>
  </si>
  <si>
    <t>http://transparencia.comitan.gob.mx/ART85/XXVII/DESARROLLO_URBANO/A001867.pdf</t>
  </si>
  <si>
    <t>http://transparencia.comitan.gob.mx/ART85/XXVII/DESARROLLO_URBANO/A001868.pdf</t>
  </si>
  <si>
    <t>http://transparencia.comitan.gob.mx/ART85/XXVII/DESARROLLO_URBANO/A001869.pdf</t>
  </si>
  <si>
    <t>http://transparencia.comitan.gob.mx/ART85/XXVII/DESARROLLO_URBANO/A001870.pdf</t>
  </si>
  <si>
    <t>http://transparencia.comitan.gob.mx/ART85/XXVII/DESARROLLO_URBANO/A001872.pdf</t>
  </si>
  <si>
    <t>http://transparencia.comitan.gob.mx/ART85/XXVII/DESARROLLO_URBANO/A001873.pdf</t>
  </si>
  <si>
    <t>http://transparencia.comitan.gob.mx/ART85/XXVII/DESARROLLO_URBANO/A001874.pdf</t>
  </si>
  <si>
    <t>http://transparencia.comitan.gob.mx/ART85/XXVII/DESARROLLO_URBANO/A001875.pdf</t>
  </si>
  <si>
    <t>http://transparencia.comitan.gob.mx/ART85/XXVII/DESARROLLO_URBANO/A001876.pdf</t>
  </si>
  <si>
    <t>http://transparencia.comitan.gob.mx/ART85/XXVII/DESARROLLO_URBANO/A001877.pdf</t>
  </si>
  <si>
    <t>http://transparencia.comitan.gob.mx/ART85/XXVII/DESARROLLO_URBANO/A001878.pdf</t>
  </si>
  <si>
    <t>http://transparencia.comitan.gob.mx/ART85/XXVII/DESARROLLO_URBANO/A001879.pdf</t>
  </si>
  <si>
    <t>http://transparencia.comitan.gob.mx/ART85/XXVII/DESARROLLO_URBANO/A001880.pdf</t>
  </si>
  <si>
    <t>http://transparencia.comitan.gob.mx/ART85/XXVII/DESARROLLO_URBANO/A001881.pdf</t>
  </si>
  <si>
    <t>http://transparencia.comitan.gob.mx/ART85/XXVII/DESARROLLO_URBANO/A001882.pdf</t>
  </si>
  <si>
    <t>http://transparencia.comitan.gob.mx/ART85/XXVII/DESARROLLO_URBANO/A001883.pdf</t>
  </si>
  <si>
    <t>http://transparencia.comitan.gob.mx/ART85/XXVII/DESARROLLO_URBANO/A001884.pdf</t>
  </si>
  <si>
    <t>http://transparencia.comitan.gob.mx/ART85/XXVII/DESARROLLO_URBANO/A001886.pdf</t>
  </si>
  <si>
    <t>http://transparencia.comitan.gob.mx/ART85/XXVII/DESARROLLO_URBANO/A001887.pdf</t>
  </si>
  <si>
    <t>http://transparencia.comitan.gob.mx/ART85/XXVII/DESARROLLO_URBANO/A001888.pdf</t>
  </si>
  <si>
    <t>http://transparencia.comitan.gob.mx/ART85/XXVII/DESARROLLO_URBANO/A001889.pdf</t>
  </si>
  <si>
    <t>http://transparencia.comitan.gob.mx/ART85/XXVII/DESARROLLO_URBANO/A001890.pdf</t>
  </si>
  <si>
    <t>http://transparencia.comitan.gob.mx/ART85/XXVII/DESARROLLO_URBANO/A001891.pdf</t>
  </si>
  <si>
    <t>http://transparencia.comitan.gob.mx/ART85/XXVII/DESARROLLO_URBANO/A001892.pdf</t>
  </si>
  <si>
    <t>http://transparencia.comitan.gob.mx/ART85/XXVII/DESARROLLO_URBANO/A001894.pdf</t>
  </si>
  <si>
    <t>http://transparencia.comitan.gob.mx/ART85/XXVII/DESARROLLO_URBANO/A001895.pdf</t>
  </si>
  <si>
    <t>http://transparencia.comitan.gob.mx/ART85/XXVII/DESARROLLO_URBANO/A001896.pdf</t>
  </si>
  <si>
    <t>http://transparencia.comitan.gob.mx/ART85/XXVII/DESARROLLO_URBANO/A001897.pdf</t>
  </si>
  <si>
    <t>http://transparencia.comitan.gob.mx/ART85/XXVII/DESARROLLO_URBANO/A001898.pdf</t>
  </si>
  <si>
    <t>http://transparencia.comitan.gob.mx/ART85/XXVII/DESARROLLO_URBANO/A001899.pdf</t>
  </si>
  <si>
    <t>http://transparencia.comitan.gob.mx/ART85/XXVII/DESARROLLO_URBANO/A001900.pdf</t>
  </si>
  <si>
    <t>http://transparencia.comitan.gob.mx/ART85/XXVII/DESARROLLO_URBANO/A001942.pdf</t>
  </si>
  <si>
    <t>http://transparencia.comitan.gob.mx/ART85/XXVII/DESARROLLO_URBANO/A001961.pdf</t>
  </si>
  <si>
    <t>http://transparencia.comitan.gob.mx/ART85/XXVII/DESARROLLO_URBANO/A002005.pdf</t>
  </si>
  <si>
    <t>http://transparencia.comitan.gob.mx/ART85/XXVII/DESARROLLO_URBANO/A002006.pdf</t>
  </si>
  <si>
    <t>http://transparencia.comitan.gob.mx/ART85/XXVII/DESARROLLO_URBANO/A002007.pdf</t>
  </si>
  <si>
    <t>http://transparencia.comitan.gob.mx/ART85/XXVII/DESARROLLO_URBANO/A002009.pdf</t>
  </si>
  <si>
    <t>http://transparencia.comitan.gob.mx/ART85/XXVII/DESARROLLO_URBANO/A002010.pdf</t>
  </si>
  <si>
    <t>http://transparencia.comitan.gob.mx/ART85/XXVII/DESARROLLO_URBANO/A002011.pdf</t>
  </si>
  <si>
    <t>http://transparencia.comitan.gob.mx/ART85/XXVII/DESARROLLO_URBANO/A002012.pdf</t>
  </si>
  <si>
    <t>http://transparencia.comitan.gob.mx/ART85/XXVII/DESARROLLO_URBANO/A002013.pdf</t>
  </si>
  <si>
    <t>http://transparencia.comitan.gob.mx/ART85/XXVII/DESARROLLO_URBANO/A002014.pdf</t>
  </si>
  <si>
    <t>http://transparencia.comitan.gob.mx/ART85/XXVII/DESARROLLO_URBANO/A002022.pdf</t>
  </si>
  <si>
    <t>http://transparencia.comitan.gob.mx/ART85/XXVII/DESARROLLO_URBANO/A002026.pdf</t>
  </si>
  <si>
    <t>http://transparencia.comitan.gob.mx/ART85/XXVII/DESARROLLO_URBANO/A002027.pdf</t>
  </si>
  <si>
    <t>http://transparencia.comitan.gob.mx/ART85/XXVII/DESARROLLO_URBANO/A002097.pdf</t>
  </si>
  <si>
    <t>http://transparencia.comitan.gob.mx/ART85/XXVII/DESARROLLO_URBANO/A002158.pdf</t>
  </si>
  <si>
    <t>http://transparencia.comitan.gob.mx/ART85/XXVII/DESARROLLO_URBANO/A002180.pdf</t>
  </si>
  <si>
    <t>http://transparencia.comitan.gob.mx/ART85/XXVII/DESARROLLO_URBANO/A002181.pdf</t>
  </si>
  <si>
    <t>http://transparencia.comitan.gob.mx/ART85/XXVII/DESARROLLO_URBANO/A002182.pdf</t>
  </si>
  <si>
    <t>http://transparencia.comitan.gob.mx/ART85/XXVII/DESARROLLO_URBANO/A002183.pdf</t>
  </si>
  <si>
    <t>http://transparencia.comitan.gob.mx/ART85/XXVII/DESARROLLO_URBANO/A002184.pdf</t>
  </si>
  <si>
    <t>http://transparencia.comitan.gob.mx/ART85/XXVII/DESARROLLO_URBANO/A002185.pdf</t>
  </si>
  <si>
    <t>http://transparencia.comitan.gob.mx/ART85/XXVII/DESARROLLO_URBANO/A002186.pdf</t>
  </si>
  <si>
    <t>http://transparencia.comitan.gob.mx/ART85/XXVII/DESARROLLO_URBANO/A002187.pdf</t>
  </si>
  <si>
    <t>http://transparencia.comitan.gob.mx/ART85/XXVII/DESARROLLO_URBANO/A002196.pdf</t>
  </si>
  <si>
    <t>http://transparencia.comitan.gob.mx/ART85/XXVII/DESARROLLO_URBANO/A002197.pdf</t>
  </si>
  <si>
    <t>http://transparencia.comitan.gob.mx/ART85/XXVII/DESARROLLO_URBANO/A002198.pdf</t>
  </si>
  <si>
    <t>http://transparencia.comitan.gob.mx/ART85/XXVII/DESARROLLO_URBANO/A002199.pdf</t>
  </si>
  <si>
    <t>http://transparencia.comitan.gob.mx/ART85/XXVII/DESARROLLO_URBANO/A002200.pdf</t>
  </si>
  <si>
    <t>http://transparencia.comitan.gob.mx/ART85/XXVII/DESARROLLO_URBANO/A002202.pdf</t>
  </si>
  <si>
    <t>http://transparencia.comitan.gob.mx/ART85/XXVII/DESARROLLO_URBANO/A002204.pdf</t>
  </si>
  <si>
    <t>http://transparencia.comitan.gob.mx/ART85/XXVII/DESARROLLO_URBANO/A002205.pdf</t>
  </si>
  <si>
    <t>http://transparencia.comitan.gob.mx/ART85/XXVII/DESARROLLO_URBANO/A002206.pdf</t>
  </si>
  <si>
    <t>http://transparencia.comitan.gob.mx/ART85/XXVII/DESARROLLO_URBANO/A002208.pdf</t>
  </si>
  <si>
    <t>http://transparencia.comitan.gob.mx/ART85/XXVII/DESARROLLO_URBANO/A002209.pdf</t>
  </si>
  <si>
    <t>http://transparencia.comitan.gob.mx/ART85/XXVII/DESARROLLO_URBANO/A002210.pdf</t>
  </si>
  <si>
    <t>http://transparencia.comitan.gob.mx/ART85/XXVII/DESARROLLO_URBANO/A002212.pdf</t>
  </si>
  <si>
    <t>http://transparencia.comitan.gob.mx/ART85/XXVII/DESARROLLO_URBANO/A002213.pdf</t>
  </si>
  <si>
    <t>http://transparencia.comitan.gob.mx/ART85/XXVII/DESARROLLO_URBANO/A002214.pdf</t>
  </si>
  <si>
    <t>http://transparencia.comitan.gob.mx/ART85/XXVII/DESARROLLO_URBANO/A002215.pdf</t>
  </si>
  <si>
    <t>http://transparencia.comitan.gob.mx/ART85/XXVII/DESARROLLO_URBANO/A002216.pdf</t>
  </si>
  <si>
    <t>http://transparencia.comitan.gob.mx/ART85/XXVII/DESARROLLO_URBANO/A002217.pdf</t>
  </si>
  <si>
    <t>http://transparencia.comitan.gob.mx/ART85/XXVII/DESARROLLO_URBANO/A002218.pdf</t>
  </si>
  <si>
    <t>http://transparencia.comitan.gob.mx/ART85/XXVII/DESARROLLO_URBANO/A002219.pdf</t>
  </si>
  <si>
    <t>http://transparencia.comitan.gob.mx/ART85/XXVII/DESARROLLO_URBANO/A002220.pdf</t>
  </si>
  <si>
    <t>http://transparencia.comitan.gob.mx/ART85/XXVII/DESARROLLO_URBANO/A002221.pdf</t>
  </si>
  <si>
    <t>http://transparencia.comitan.gob.mx/ART85/XXVII/DESARROLLO_URBANO/A002222.pdf</t>
  </si>
  <si>
    <t>http://transparencia.comitan.gob.mx/ART85/XXVII/DESARROLLO_URBANO/A002223.pdf</t>
  </si>
  <si>
    <t>http://transparencia.comitan.gob.mx/ART85/XXVII/DESARROLLO_URBANO/A002225.pdf</t>
  </si>
  <si>
    <t>http://transparencia.comitan.gob.mx/ART85/XXVII/DESARROLLO_URBANO/A002226.pdf</t>
  </si>
  <si>
    <t>http://transparencia.comitan.gob.mx/ART85/XXVII/DESARROLLO_URBANO/A002227.pdf</t>
  </si>
  <si>
    <t>http://transparencia.comitan.gob.mx/ART85/XXVII/DESARROLLO_URBANO/A002229.pdf</t>
  </si>
  <si>
    <t>http://transparencia.comitan.gob.mx/ART85/XXVII/DESARROLLO_URBANO/A002230.pdf</t>
  </si>
  <si>
    <t>http://transparencia.comitan.gob.mx/ART85/XXVII/DESARROLLO_URBANO/A002231.pdf</t>
  </si>
  <si>
    <t>http://transparencia.comitan.gob.mx/ART85/XXVII/DESARROLLO_URBANO/A002232.pdf</t>
  </si>
  <si>
    <t>http://transparencia.comitan.gob.mx/ART85/XXVII/DESARROLLO_URBANO/A002233.pdf</t>
  </si>
  <si>
    <t>http://transparencia.comitan.gob.mx/ART85/XXVII/DESARROLLO_URBANO/A002234.pdf</t>
  </si>
  <si>
    <t>http://transparencia.comitan.gob.mx/ART85/XXVII/DESARROLLO_URBANO/A002236.pdf</t>
  </si>
  <si>
    <t>http://transparencia.comitan.gob.mx/ART85/XXVII/DESARROLLO_URBANO/A002237.pdf</t>
  </si>
  <si>
    <t>http://transparencia.comitan.gob.mx/ART85/XXVII/DESARROLLO_URBANO/A002239.pdf</t>
  </si>
  <si>
    <t>http://transparencia.comitan.gob.mx/ART85/XXVII/DESARROLLO_URBANO/A002240.pdf</t>
  </si>
  <si>
    <t>http://transparencia.comitan.gob.mx/ART85/XXVII/DESARROLLO_URBANO/A002241.pdf</t>
  </si>
  <si>
    <t>http://transparencia.comitan.gob.mx/ART85/XXVII/DESARROLLO_URBANO/A002243.pdf</t>
  </si>
  <si>
    <t>http://transparencia.comitan.gob.mx/ART85/XXVII/DESARROLLO_URBANO/A002244.pdf</t>
  </si>
  <si>
    <t>http://transparencia.comitan.gob.mx/ART85/XXVII/DESARROLLO_URBANO/A002245.pdf</t>
  </si>
  <si>
    <t>http://transparencia.comitan.gob.mx/ART85/XXVII/DESARROLLO_URBANO/A002246.pdf</t>
  </si>
  <si>
    <t>http://transparencia.comitan.gob.mx/ART85/XXVII/DESARROLLO_URBANO/A002248.pdf</t>
  </si>
  <si>
    <t>http://transparencia.comitan.gob.mx/ART85/XXVII/DESARROLLO_URBANO/A002249.pdf</t>
  </si>
  <si>
    <t>http://transparencia.comitan.gob.mx/ART85/XXVII/DESARROLLO_URBANO/A002250.pdf</t>
  </si>
  <si>
    <t>http://transparencia.comitan.gob.mx/ART85/XXVII/DESARROLLO_URBANO/A002251.pdf</t>
  </si>
  <si>
    <t>http://transparencia.comitan.gob.mx/ART85/XXVII/DESARROLLO_URBANO/A002254.pdf</t>
  </si>
  <si>
    <t>http://transparencia.comitan.gob.mx/ART85/XXVII/DESARROLLO_URBANO/A002255.pdf</t>
  </si>
  <si>
    <t>http://transparencia.comitan.gob.mx/ART85/XXVII/DESARROLLO_URBANO/A002257.pdf</t>
  </si>
  <si>
    <t>http://transparencia.comitan.gob.mx/ART85/XXVII/DESARROLLO_URBANO/A002259.pdf</t>
  </si>
  <si>
    <t>http://transparencia.comitan.gob.mx/ART85/XXVII/DESARROLLO_URBANO/A002260.pdf</t>
  </si>
  <si>
    <t>http://transparencia.comitan.gob.mx/ART85/XXVII/DESARROLLO_URBANO/A002263.pdf</t>
  </si>
  <si>
    <t>http://transparencia.comitan.gob.mx/ART85/XXVII/DESARROLLO_URBANO/A002301.pdf</t>
  </si>
  <si>
    <t>http://transparencia.comitan.gob.mx/ART85/XXVII/DESARROLLO_URBANO/A002302.pdf</t>
  </si>
  <si>
    <t>http://transparencia.comitan.gob.mx/ART85/XXVII/DESARROLLO_URBANO/A002303.pdf</t>
  </si>
  <si>
    <t>http://transparencia.comitan.gob.mx/ART85/XXVII/DESARROLLO_URBANO/A002304.pdf</t>
  </si>
  <si>
    <t>http://transparencia.comitan.gob.mx/ART85/XXVII/DESARROLLO_URBANO/A002306.pdf</t>
  </si>
  <si>
    <t>http://transparencia.comitan.gob.mx/ART85/XXVII/DESARROLLO_URBANO/A002305.pdf</t>
  </si>
  <si>
    <t>http://transparencia.comitan.gob.mx/ART85/XXVII/DESARROLLO_URBANO/A002307.pdf</t>
  </si>
  <si>
    <t>http://transparencia.comitan.gob.mx/ART85/XXVII/DESARROLLO_URBANO/A002308.pdf</t>
  </si>
  <si>
    <t>http://transparencia.comitan.gob.mx/ART85/XXVII/DESARROLLO_URBANO/A002309.pdf</t>
  </si>
  <si>
    <t>http://transparencia.comitan.gob.mx/ART85/XXVII/DESARROLLO_URBANO/A002310.pdf</t>
  </si>
  <si>
    <t>http://transparencia.comitan.gob.mx/ART85/XXVII/DESARROLLO_URBANO/A002311.pdf</t>
  </si>
  <si>
    <t>http://transparencia.comitan.gob.mx/ART85/XXVII/DESARROLLO_URBANO/A002312.pdf</t>
  </si>
  <si>
    <t>http://transparencia.comitan.gob.mx/ART85/XXVII/DESARROLLO_URBANO/A002313.pdf</t>
  </si>
  <si>
    <t>http://transparencia.comitan.gob.mx/ART85/XXVII/DESARROLLO_URBANO/S002585.pdf</t>
  </si>
  <si>
    <t>http://transparencia.comitan.gob.mx/ART85/XXVII/DESARROLLO_URBANO/A002315.pdf</t>
  </si>
  <si>
    <t>http://transparencia.comitan.gob.mx/ART85/XXVII/DESARROLLO_URBANO/A002320.pdf</t>
  </si>
  <si>
    <t>http://transparencia.comitan.gob.mx/ART85/XXVII/DESARROLLO_URBANO/A002321.pdf</t>
  </si>
  <si>
    <t>http://transparencia.comitan.gob.mx/ART85/XXVII/DESARROLLO_URBANO/A002322.pdf</t>
  </si>
  <si>
    <t>http://transparencia.comitan.gob.mx/ART85/XXVII/DESARROLLO_URBANO/A002323.pdf</t>
  </si>
  <si>
    <t>http://transparencia.comitan.gob.mx/ART85/XXVII/DESARROLLO_URBANO/A002324.pdf</t>
  </si>
  <si>
    <t>http://transparencia.comitan.gob.mx/ART85/XXVII/DESARROLLO_URBANO/A002325.pdf</t>
  </si>
  <si>
    <t>http://transparencia.comitan.gob.mx/ART85/XXVII/DESARROLLO_URBANO/A002326.pdf</t>
  </si>
  <si>
    <t>http://transparencia.comitan.gob.mx/ART85/XXVII/DESARROLLO_URBANO/A002327.pdf</t>
  </si>
  <si>
    <t>http://transparencia.comitan.gob.mx/ART85/XXVII/DESARROLLO_URBANO/A002328.pdf</t>
  </si>
  <si>
    <t>http://transparencia.comitan.gob.mx/ART85/XXVII/DESARROLLO_URBANO/A002329.pdf</t>
  </si>
  <si>
    <t>http://transparencia.comitan.gob.mx/ART85/XXVII/DESARROLLO_URBANO/A002330.pdf</t>
  </si>
  <si>
    <t>http://transparencia.comitan.gob.mx/ART85/XXVII/DESARROLLO_URBANO/A002331.pdf</t>
  </si>
  <si>
    <t>http://transparencia.comitan.gob.mx/ART85/XXVII/DESARROLLO_URBANO/A002332.pdf</t>
  </si>
  <si>
    <t>http://transparencia.comitan.gob.mx/ART85/XXVII/DESARROLLO_URBANO/A002333.pdf</t>
  </si>
  <si>
    <t>http://transparencia.comitan.gob.mx/ART85/XXVII/DESARROLLO_URBANO/A002334.pdf</t>
  </si>
  <si>
    <t>http://transparencia.comitan.gob.mx/ART85/XXVII/DESARROLLO_URBANO/A002335.pdf</t>
  </si>
  <si>
    <t>http://transparencia.comitan.gob.mx/ART85/XXVII/DESARROLLO_URBANO/A002336.pdf</t>
  </si>
  <si>
    <t>http://transparencia.comitan.gob.mx/ART85/XXVII/DESARROLLO_URBANO/A002337.pdf</t>
  </si>
  <si>
    <t>http://transparencia.comitan.gob.mx/ART85/XXVII/DESARROLLO_URBANO/A002338.pdf</t>
  </si>
  <si>
    <t>http://transparencia.comitan.gob.mx/ART85/XXVII/DESARROLLO_URBANO/A002339.pdf</t>
  </si>
  <si>
    <t>http://transparencia.comitan.gob.mx/ART85/XXVII/DESARROLLO_URBANO/A002340.pdf</t>
  </si>
  <si>
    <t>http://transparencia.comitan.gob.mx/ART85/XXVII/DESARROLLO_URBANO/A002341.pdf</t>
  </si>
  <si>
    <t>http://transparencia.comitan.gob.mx/ART85/XXVII/DESARROLLO_URBANO/A002342.pdf</t>
  </si>
  <si>
    <t>http://transparencia.comitan.gob.mx/ART85/XXVII/DESARROLLO_URBANO/A002343.pdf</t>
  </si>
  <si>
    <t>http://transparencia.comitan.gob.mx/ART85/XXVII/DESARROLLO_URBANO/A002344.pdf</t>
  </si>
  <si>
    <t>http://transparencia.comitan.gob.mx/ART85/XXVII/DESARROLLO_URBANO/A002345.pdf</t>
  </si>
  <si>
    <t>http://transparencia.comitan.gob.mx/ART85/XXVII/DESARROLLO_URBANO/A002346.pdf</t>
  </si>
  <si>
    <t>http://transparencia.comitan.gob.mx/ART85/XXVII/DESARROLLO_URBANO/A002347.pdf</t>
  </si>
  <si>
    <t>http://transparencia.comitan.gob.mx/ART85/XXVII/DESARROLLO_URBANO/A002351.pdf</t>
  </si>
  <si>
    <t>http://transparencia.comitan.gob.mx/ART85/XXVII/DESARROLLO_URBANO/A002352.pdf</t>
  </si>
  <si>
    <t>http://transparencia.comitan.gob.mx/ART85/XXVII/DESARROLLO_URBANO/A002353.pdf</t>
  </si>
  <si>
    <t>http://transparencia.comitan.gob.mx/ART85/XXVII/DESARROLLO_URBANO/A002355.pdf</t>
  </si>
  <si>
    <t>http://transparencia.comitan.gob.mx/ART85/XXVII/DESARROLLO_URBANO/A002356.pdf</t>
  </si>
  <si>
    <t>http://transparencia.comitan.gob.mx/ART85/XXVII/DESARROLLO_URBANO/A002357.pdf</t>
  </si>
  <si>
    <t>http://transparencia.comitan.gob.mx/ART85/XXVII/DESARROLLO_URBANO/A002358.pdf</t>
  </si>
  <si>
    <t>http://transparencia.comitan.gob.mx/ART85/XXVII/DESARROLLO_URBANO/A002359.pdf</t>
  </si>
  <si>
    <t>http://transparencia.comitan.gob.mx/ART85/XXVII/DESARROLLO_URBANO/A002360.pdf</t>
  </si>
  <si>
    <t>http://transparencia.comitan.gob.mx/ART85/XXVII/DESARROLLO_URBANO/A002361.pdf</t>
  </si>
  <si>
    <t>http://transparencia.comitan.gob.mx/ART85/XXVII/DESARROLLO_URBANO/A002362.pdf</t>
  </si>
  <si>
    <t>http://transparencia.comitan.gob.mx/ART85/XXVII/DESARROLLO_URBANO/A002363.pdf</t>
  </si>
  <si>
    <t>http://transparencia.comitan.gob.mx/ART85/XXVII/DESARROLLO_URBANO/A002365.pdf</t>
  </si>
  <si>
    <t>http://transparencia.comitan.gob.mx/ART85/XXVII/DESARROLLO_URBANO/A002368.pdf</t>
  </si>
  <si>
    <t>http://transparencia.comitan.gob.mx/ART85/XXVII/DESARROLLO_URBANO/A002369.pdf</t>
  </si>
  <si>
    <t>http://transparencia.comitan.gob.mx/ART85/XXVII/DESARROLLO_URBANO/A002371.pdf</t>
  </si>
  <si>
    <t>http://transparencia.comitan.gob.mx/ART85/XXVII/DESARROLLO_URBANO/A002372.pdf</t>
  </si>
  <si>
    <t>http://transparencia.comitan.gob.mx/ART85/XXVII/DESARROLLO_URBANO/A002373.pdf</t>
  </si>
  <si>
    <t>http://transparencia.comitan.gob.mx/ART85/XXVII/DESARROLLO_URBANO/A002374.pdf</t>
  </si>
  <si>
    <t>http://transparencia.comitan.gob.mx/ART85/XXVII/DESARROLLO_URBANO/A002376.pdf</t>
  </si>
  <si>
    <t>http://transparencia.comitan.gob.mx/ART85/XXVII/DESARROLLO_URBANO/A002377.pdf</t>
  </si>
  <si>
    <t>http://transparencia.comitan.gob.mx/ART85/XXVII/DESARROLLO_URBANO/A002378.pdf</t>
  </si>
  <si>
    <t>http://transparencia.comitan.gob.mx/ART85/XXVII/DESARROLLO_URBANO/A002379.pdf</t>
  </si>
  <si>
    <t>http://transparencia.comitan.gob.mx/ART85/XXVII/DESARROLLO_URBANO/A002380.pdf</t>
  </si>
  <si>
    <t>http://transparencia.comitan.gob.mx/ART85/XXVII/DESARROLLO_URBANO/A002381.pdf</t>
  </si>
  <si>
    <t>http://transparencia.comitan.gob.mx/ART85/XXVII/DESARROLLO_URBANO/A002382.pdf</t>
  </si>
  <si>
    <t>http://transparencia.comitan.gob.mx/ART85/XXVII/DESARROLLO_URBANO/A002383.pdf</t>
  </si>
  <si>
    <t>http://transparencia.comitan.gob.mx/ART85/XXVII/DESARROLLO_URBANO/A002384.pdf</t>
  </si>
  <si>
    <t>http://transparencia.comitan.gob.mx/ART85/XXVII/DESARROLLO_URBANO/A002385.pdf</t>
  </si>
  <si>
    <t>http://transparencia.comitan.gob.mx/ART85/XXVII/DESARROLLO_URBANO/A002386.pdf</t>
  </si>
  <si>
    <t>http://transparencia.comitan.gob.mx/ART85/XXVII/DESARROLLO_URBANO/A002387.pdf</t>
  </si>
  <si>
    <t>http://transparencia.comitan.gob.mx/ART85/XXVII/DESARROLLO_URBANO/A002388.pdf</t>
  </si>
  <si>
    <t>http://transparencia.comitan.gob.mx/ART85/XXVII/DESARROLLO_URBANO/A002389.pdf</t>
  </si>
  <si>
    <t>http://transparencia.comitan.gob.mx/ART85/XXVII/DESARROLLO_URBANO/A002390.pdf</t>
  </si>
  <si>
    <t>http://transparencia.comitan.gob.mx/ART85/XXVII/DESARROLLO_URBANO/A002391.pdf</t>
  </si>
  <si>
    <t>http://transparencia.comitan.gob.mx/ART85/XXVII/DESARROLLO_URBANO/A002392.pdf</t>
  </si>
  <si>
    <t>http://transparencia.comitan.gob.mx/ART85/XXVII/DESARROLLO_URBANO/A002393.pdf</t>
  </si>
  <si>
    <t>http://transparencia.comitan.gob.mx/ART85/XXVII/DESARROLLO_URBANO/A002394.pdf</t>
  </si>
  <si>
    <t>http://transparencia.comitan.gob.mx/ART85/XXVII/DESARROLLO_URBANO/A002395.pdf</t>
  </si>
  <si>
    <t>http://transparencia.comitan.gob.mx/ART85/XXVII/DESARROLLO_URBANO/A002396.pdf</t>
  </si>
  <si>
    <t>http://transparencia.comitan.gob.mx/ART85/XXVII/DESARROLLO_URBANO/A002397.pdf</t>
  </si>
  <si>
    <t>http://transparencia.comitan.gob.mx/ART85/XXVII/DESARROLLO_URBANO/A002398.pdf</t>
  </si>
  <si>
    <t>http://transparencia.comitan.gob.mx/ART85/XXVII/DESARROLLO_URBANO/A002399.pdf</t>
  </si>
  <si>
    <t>http://transparencia.comitan.gob.mx/ART85/XXVII/DESARROLLO_URBANO/A002400.pdf</t>
  </si>
  <si>
    <t>http://transparencia.comitan.gob.mx/ART85/XXVII/DESARROLLO_URBANO/A002401.pdf</t>
  </si>
  <si>
    <t>http://transparencia.comitan.gob.mx/ART85/XXVII/DESARROLLO_URBANO/A002402.pdf</t>
  </si>
  <si>
    <t>http://transparencia.comitan.gob.mx/ART85/XXVII/DESARROLLO_URBANO/A002403.pdf</t>
  </si>
  <si>
    <t>http://transparencia.comitan.gob.mx/ART85/XXVII/DESARROLLO_URBANO/A002404.pdf</t>
  </si>
  <si>
    <t>http://transparencia.comitan.gob.mx/ART85/XXVII/DESARROLLO_URBANO/A002407.pdf</t>
  </si>
  <si>
    <t>http://transparencia.comitan.gob.mx/ART85/XXVII/DESARROLLO_URBANO/A002501.pdf</t>
  </si>
  <si>
    <t>http://transparencia.comitan.gob.mx/ART85/XXVII/DESARROLLO_URBANO/A002502.pdf</t>
  </si>
  <si>
    <t>http://transparencia.comitan.gob.mx/ART85/XXVII/DESARROLLO_URBANO/A002504.pdf</t>
  </si>
  <si>
    <t>http://transparencia.comitan.gob.mx/ART85/XXVII/DESARROLLO_URBANO/A002508.pdf</t>
  </si>
  <si>
    <t>http://transparencia.comitan.gob.mx/ART85/XXVII/DESARROLLO_URBANO/A002509.pdf</t>
  </si>
  <si>
    <t>http://transparencia.comitan.gob.mx/ART85/XXVII/DESARROLLO_URBANO/A002512.pdf</t>
  </si>
  <si>
    <t>http://transparencia.comitan.gob.mx/ART85/XXVII/DESARROLLO_URBANO/S002586.pdf</t>
  </si>
  <si>
    <t>http://transparencia.comitan.gob.mx/ART85/XXVII/DESARROLLO_URBANO/S002779.pdf</t>
  </si>
  <si>
    <t>http://transparencia.comitan.gob.mx/ART85/XXVII/DESARROLLO_URBANO/S002847.pdf</t>
  </si>
  <si>
    <t>http://transparencia.comitan.gob.mx/ART85/XXVII/DESARROLLO_URBANO/S002866.pdf</t>
  </si>
  <si>
    <t>http://transparencia.comitan.gob.mx/ART85/XXVII/DESARROLLO_URBANO/S002914.pdf</t>
  </si>
  <si>
    <t>http://transparencia.comitan.gob.mx/ART85/XXVII/DESARROLLO_URBANO/S002867.pdf</t>
  </si>
  <si>
    <t>http://transparencia.comitan.gob.mx/ART85/XXVII/DESARROLLO_URBANO/S003038.pdf</t>
  </si>
  <si>
    <t>http://transparencia.comitan.gob.mx/ART85/XXVII/DESARROLLO_URBANO/S003039.pdf</t>
  </si>
  <si>
    <t>http://transparencia.comitan.gob.mx/ART85/XXVII/DESARROLLO_URBANO/S003040.pdf</t>
  </si>
  <si>
    <t>http://transparencia.comitan.gob.mx/ART85/XXVII/DESARROLLO_URBANO/S003041.pdf</t>
  </si>
  <si>
    <t>http://transparencia.comitan.gob.mx/ART85/XXVII/DESARROLLO_URBANO/S003042.pdf</t>
  </si>
  <si>
    <t>http://transparencia.comitan.gob.mx/ART85/XXVII/DESARROLLO_URBANO/S003043.pdf</t>
  </si>
  <si>
    <t>http://transparencia.comitan.gob.mx/ART85/XXVII/DESARROLLO_URBANO/S003044.pdf</t>
  </si>
  <si>
    <t>http://transparencia.comitan.gob.mx/ART85/XXVII/DESARROLLO_URBANO/S003047.pdf</t>
  </si>
  <si>
    <t>http://transparencia.comitan.gob.mx/ART85/XXVII/DESARROLLO_URBANO/S003048.pdf</t>
  </si>
  <si>
    <t>http://transparencia.comitan.gob.mx/ART85/XXVII/DESARROLLO_URBANO/S003069.pdf</t>
  </si>
  <si>
    <t>http://transparencia.comitan.gob.mx/ART85/XXVII/DESARROLLO_URBANO/S003090.pdf</t>
  </si>
  <si>
    <t>http://transparencia.comitan.gob.mx/ART85/XXVII/DESARROLLO_URBANO/S003091.pdf</t>
  </si>
  <si>
    <t>http://transparencia.comitan.gob.mx/ART85/XXVII/DESARROLLO_URBANO/S003092.pdf</t>
  </si>
  <si>
    <t>http://transparencia.comitan.gob.mx/ART85/XXVII/DESARROLLO_URBANO/S003093.pdf</t>
  </si>
  <si>
    <t>http://transparencia.comitan.gob.mx/ART85/XXVII/DESARROLLO_URBANO/S003094.pdf</t>
  </si>
  <si>
    <t>http://transparencia.comitan.gob.mx/ART85/XXVII/DESARROLLO_URBANO/S003095.pdf</t>
  </si>
  <si>
    <t>http://transparencia.comitan.gob.mx/ART85/XXVII/DESARROLLO_URBANO/S003097.pdf</t>
  </si>
  <si>
    <t>http://transparencia.comitan.gob.mx/ART85/XXVII/DESARROLLO_URBANO/S003098.pdf</t>
  </si>
  <si>
    <t>http://transparencia.comitan.gob.mx/ART85/XXVII/DESARROLLO_URBANO/S003099.pdf</t>
  </si>
  <si>
    <t>http://transparencia.comitan.gob.mx/ART85/XXVII/DESARROLLO_URBANO/S003100.pdf</t>
  </si>
  <si>
    <t>http://transparencia.comitan.gob.mx/ART85/XXVII/DESARROLLO_URBANO/S003128.pdf</t>
  </si>
  <si>
    <t>http://transparencia.comitan.gob.mx/ART85/XXVII/DESARROLLO_URBANO/S003129.pdf</t>
  </si>
  <si>
    <t>http://transparencia.comitan.gob.mx/ART85/XXVII/DESARROLLO_URBANO/S003130.pdf</t>
  </si>
  <si>
    <t>http://transparencia.comitan.gob.mx/ART85/XXVII/DESARROLLO_URBANO/S003131.pdf</t>
  </si>
  <si>
    <t>http://transparencia.comitan.gob.mx/ART85/XXVII/DESARROLLO_URBANO/S003132.pdf</t>
  </si>
  <si>
    <t>http://transparencia.comitan.gob.mx/ART85/XXVII/DESARROLLO_URBANO/S003133.pdf</t>
  </si>
  <si>
    <t>http://transparencia.comitan.gob.mx/ART85/XXVII/DESARROLLO_URBANO/S003134.pdf</t>
  </si>
  <si>
    <t>http://transparencia.comitan.gob.mx/ART85/XXVII/DESARROLLO_URBANO/S003135.pdf</t>
  </si>
  <si>
    <t>http://transparencia.comitan.gob.mx/ART85/XXVII/DESARROLLO_URBANO/S003136.pdf</t>
  </si>
  <si>
    <t>http://transparencia.comitan.gob.mx/ART85/XXVII/DESARROLLO_URBANO/S003156.pdf</t>
  </si>
  <si>
    <t>http://transparencia.comitan.gob.mx/ART85/XXVII/DESARROLLO_URBANO/S003216.pdf</t>
  </si>
  <si>
    <t>http://transparencia.comitan.gob.mx/ART85/XXVII/DESARROLLO_URBANO/S003237.pdf</t>
  </si>
  <si>
    <t>http://transparencia.comitan.gob.mx/ART85/XXVII/DESARROLLO_URBANO/S003238.pdf</t>
  </si>
  <si>
    <t>http://transparencia.comitan.gob.mx/ART85/XXVII/DESARROLLO_URBANO/S003239.pdf</t>
  </si>
  <si>
    <t>http://transparencia.comitan.gob.mx/ART85/XXVII/DESARROLLO_URBANO/S003285.pdf</t>
  </si>
  <si>
    <t>http://transparencia.comitan.gob.mx/ART85/XXVII/DESARROLLO_URBANO/S003286.pdf</t>
  </si>
  <si>
    <t>http://transparencia.comitan.gob.mx/ART85/XXVII/DESARROLLO_URBANO/S003287.pdf</t>
  </si>
  <si>
    <t>http://transparencia.comitan.gob.mx/ART85/XXVII/DESARROLLO_URBANO/S003288.pdf</t>
  </si>
  <si>
    <t>http://transparencia.comitan.gob.mx/ART85/XXVII/DESARROLLO_URBANO/S003299.pdf</t>
  </si>
  <si>
    <t>http://transparencia.comitan.gob.mx/ART85/XXVII/DESARROLLO_URBANO/S003302.pdf</t>
  </si>
  <si>
    <t>http://transparencia.comitan.gob.mx/ART85/XXVII/DESARROLLO_URBANO/S003303.pdf</t>
  </si>
  <si>
    <t>http://transparencia.comitan.gob.mx/ART85/XXVII/DESARROLLO_URBANO/S003304.pdf</t>
  </si>
  <si>
    <t>http://transparencia.comitan.gob.mx/ART85/XXVII/DESARROLLO_URBANO/S003305.pdf</t>
  </si>
  <si>
    <t>http://transparencia.comitan.gob.mx/ART85/XXVII/DESARROLLO_URBANO/S003306.pdf</t>
  </si>
  <si>
    <t>http://transparencia.comitan.gob.mx/ART85/XXVII/DESARROLLO_URBANO/S003307.pdf</t>
  </si>
  <si>
    <t>http://transparencia.comitan.gob.mx/ART85/XXVII/DESARROLLO_URBANO/S003309.pdf</t>
  </si>
  <si>
    <t>http://transparencia.comitan.gob.mx/ART85/XXVII/DESARROLLO_URBANO/S003310.pdf</t>
  </si>
  <si>
    <t>http://transparencia.comitan.gob.mx/ART85/XXVII/DESARROLLO_URBANO/S003314.pdf</t>
  </si>
  <si>
    <t>http://transparencia.comitan.gob.mx/ART85/XXVII/DESARROLLO_URBANO/S003315.pdf</t>
  </si>
  <si>
    <t>http://transparencia.comitan.gob.mx/ART85/XXVII/DESARROLLO_URBANO/S003316.pdf</t>
  </si>
  <si>
    <t>http://transparencia.comitan.gob.mx/ART85/XXVII/DESARROLLO_URBANO/S003318.pdf</t>
  </si>
  <si>
    <t>http://transparencia.comitan.gob.mx/ART85/XXVII/DESARROLLO_URBANO/S003319.pdf</t>
  </si>
  <si>
    <t>http://transparencia.comitan.gob.mx/ART85/XXVII/DESARROLLO_URBANO/S003320.pdf</t>
  </si>
  <si>
    <t>http://transparencia.comitan.gob.mx/ART85/XXVII/DESARROLLO_URBANO/S003321.pdf</t>
  </si>
  <si>
    <t>http://transparencia.comitan.gob.mx/ART85/XXVII/DESARROLLO_URBANO/S003322.pdf</t>
  </si>
  <si>
    <t>http://transparencia.comitan.gob.mx/ART85/XXVII/DESARROLLO_URBANO/S003323.pdf</t>
  </si>
  <si>
    <t>http://transparencia.comitan.gob.mx/ART85/XXVII/DESARROLLO_URBANO/S003324.pdf</t>
  </si>
  <si>
    <t>http://transparencia.comitan.gob.mx/ART85/XXVII/DESARROLLO_URBANO/S003325.pdf</t>
  </si>
  <si>
    <t>http://transparencia.comitan.gob.mx/ART85/XXVII/DESARROLLO_URBANO/S003326.pdf</t>
  </si>
  <si>
    <t>http://transparencia.comitan.gob.mx/ART85/XXVII/DESARROLLO_URBANO/S003327.pdf</t>
  </si>
  <si>
    <t>http://transparencia.comitan.gob.mx/ART85/XXVII/DESARROLLO_URBANO/S003328.pdf</t>
  </si>
  <si>
    <t>http://transparencia.comitan.gob.mx/ART85/XXVII/DESARROLLO_URBANO/S003329.pdf</t>
  </si>
  <si>
    <t>http://transparencia.comitan.gob.mx/ART85/XXVII/DESARROLLO_URBANO/S003330.pdf</t>
  </si>
  <si>
    <t>http://transparencia.comitan.gob.mx/ART85/XXVII/DESARROLLO_URBANO/S003331.pdf</t>
  </si>
  <si>
    <t>http://transparencia.comitan.gob.mx/ART85/XXVII/DESARROLLO_URBANO/S003332.pdf</t>
  </si>
  <si>
    <t>http://transparencia.comitan.gob.mx/ART85/XXVII/DESARROLLO_URBANO/S003333.pdf</t>
  </si>
  <si>
    <t>http://transparencia.comitan.gob.mx/ART85/XXVII/DESARROLLO_URBANO/S003334.pdf</t>
  </si>
  <si>
    <t>http://transparencia.comitan.gob.mx/ART85/XXVII/DESARROLLO_URBANO/S003335.pdf</t>
  </si>
  <si>
    <t>http://transparencia.comitan.gob.mx/ART85/XXVII/DESARROLLO_URBANO/S003336.pdf</t>
  </si>
  <si>
    <t>http://transparencia.comitan.gob.mx/ART85/XXVII/DESARROLLO_URBANO/S003337.pdf</t>
  </si>
  <si>
    <t>http://transparencia.comitan.gob.mx/ART85/XXVII/DESARROLLO_URBANO/S003338.pdf</t>
  </si>
  <si>
    <t>http://transparencia.comitan.gob.mx/ART85/XXVII/DESARROLLO_URBANO/S003339.pdf</t>
  </si>
  <si>
    <t>http://transparencia.comitan.gob.mx/ART85/XXVII/DESARROLLO_URBANO/S003340.pdf</t>
  </si>
  <si>
    <t>http://transparencia.comitan.gob.mx/ART85/XXVII/DESARROLLO_URBANO/S003341.pdf</t>
  </si>
  <si>
    <t>http://transparencia.comitan.gob.mx/ART85/XXVII/DESARROLLO_URBANO/S003342.pdf</t>
  </si>
  <si>
    <t>http://transparencia.comitan.gob.mx/ART85/XXVII/DESARROLLO_URBANO/S003343.pdf</t>
  </si>
  <si>
    <t>http://transparencia.comitan.gob.mx/ART85/XXVII/DESARROLLO_URBANO/S003344.pdf</t>
  </si>
  <si>
    <t>http://transparencia.comitan.gob.mx/ART85/XXVII/DESARROLLO_URBANO/S003345.pdf</t>
  </si>
  <si>
    <t>http://transparencia.comitan.gob.mx/ART85/XXVII/DESARROLLO_URBANO/S003346.pdf</t>
  </si>
  <si>
    <t>http://transparencia.comitan.gob.mx/ART85/XXVII/DESARROLLO_URBANO/S003350.pdf</t>
  </si>
  <si>
    <t>http://transparencia.comitan.gob.mx/ART85/XXVII/DESARROLLO_URBANO/S003351.pdf</t>
  </si>
  <si>
    <t>http://transparencia.comitan.gob.mx/ART85/XXVII/DESARROLLO_URBANO/S003352.pdf</t>
  </si>
  <si>
    <t>http://transparencia.comitan.gob.mx/ART85/XXVII/DESARROLLO_URBANO/S003353.pdf</t>
  </si>
  <si>
    <t>http://transparencia.comitan.gob.mx/ART85/XXVII/DESARROLLO_URBANO/S003354.pdf</t>
  </si>
  <si>
    <t>http://transparencia.comitan.gob.mx/ART85/XXVII/DESARROLLO_URBANO/S003355.pdf</t>
  </si>
  <si>
    <t>http://transparencia.comitan.gob.mx/ART85/XXVII/DESARROLLO_URBANO/S003356.pdf</t>
  </si>
  <si>
    <t>http://transparencia.comitan.gob.mx/ART85/XXVII/DESARROLLO_URBANO/S003357.pdf</t>
  </si>
  <si>
    <t>http://transparencia.comitan.gob.mx/ART85/XXVII/DESARROLLO_URBANO/S003367.pdf</t>
  </si>
  <si>
    <t>http://transparencia.comitan.gob.mx/ART85/XXVII/DESARROLLO_URBANO/S003368.pdf</t>
  </si>
  <si>
    <t>http://transparencia.comitan.gob.mx/ART85/XXVII/DESARROLLO_URBANO/S003369.pdf</t>
  </si>
  <si>
    <t>http://transparencia.comitan.gob.mx/ART85/XXVII/DESARROLLO_URBANO/S003370.pdf</t>
  </si>
  <si>
    <t>http://transparencia.comitan.gob.mx/ART85/XXVII/DESARROLLO_URBANO/S003371.pdf</t>
  </si>
  <si>
    <t>http://transparencia.comitan.gob.mx/ART85/XXVII/DESARROLLO_URBANO/S003372.pdf</t>
  </si>
  <si>
    <t>http://transparencia.comitan.gob.mx/ART85/XXVII/DESARROLLO_URBANO/S003373.pdf</t>
  </si>
  <si>
    <t>http://transparencia.comitan.gob.mx/ART85/XXVII/DESARROLLO_URBANO/S003374.pdf</t>
  </si>
  <si>
    <t>http://transparencia.comitan.gob.mx/ART85/XXVII/DESARROLLO_URBANO/S003375.pdf</t>
  </si>
  <si>
    <t>http://transparencia.comitan.gob.mx/ART85/XXVII/DESARROLLO_URBANO/S003376.pdf</t>
  </si>
  <si>
    <t>http://transparencia.comitan.gob.mx/ART85/XXVII/DESARROLLO_URBANO/S003377.pdf</t>
  </si>
  <si>
    <t>http://transparencia.comitan.gob.mx/ART85/XXVII/DESARROLLO_URBANO/S003378.pdf</t>
  </si>
  <si>
    <t>http://transparencia.comitan.gob.mx/ART85/XXVII/DESARROLLO_URBANO/S003379.pdf</t>
  </si>
  <si>
    <t>http://transparencia.comitan.gob.mx/ART85/XXVII/DESARROLLO_URBANO/S003380.pdf</t>
  </si>
  <si>
    <t>http://transparencia.comitan.gob.mx/ART85/XXVII/DESARROLLO_URBANO/S003381.pdf</t>
  </si>
  <si>
    <t>http://transparencia.comitan.gob.mx/ART85/XXVII/DESARROLLO_URBANO/S003382.pdf</t>
  </si>
  <si>
    <t>http://transparencia.comitan.gob.mx/ART85/XXVII/DESARROLLO_URBANO/S003383.pdf</t>
  </si>
  <si>
    <t>http://transparencia.comitan.gob.mx/ART85/XXVII/DESARROLLO_URBANO/S003384.pdf</t>
  </si>
  <si>
    <t>http://transparencia.comitan.gob.mx/ART85/XXVII/DESARROLLO_URBANO/S003386.pdf</t>
  </si>
  <si>
    <t>http://transparencia.comitan.gob.mx/ART85/XXVII/DESARROLLO_URBANO/S003387.pdf</t>
  </si>
  <si>
    <t>http://transparencia.comitan.gob.mx/ART85/XXVII/DESARROLLO_URBANO/S003388.pdf</t>
  </si>
  <si>
    <t>http://transparencia.comitan.gob.mx/ART85/XXVII/DESARROLLO_URBANO/S003389.pdf</t>
  </si>
  <si>
    <t>http://transparencia.comitan.gob.mx/ART85/XXVII/DESARROLLO_URBANO/S003390.pdf</t>
  </si>
  <si>
    <t>http://transparencia.comitan.gob.mx/ART85/XXVII/DESARROLLO_URBANO/S003391.pdf</t>
  </si>
  <si>
    <t>http://transparencia.comitan.gob.mx/ART85/XXVII/DESARROLLO_URBANO/S003392.pdf</t>
  </si>
  <si>
    <t>http://transparencia.comitan.gob.mx/ART85/XXVII/DESARROLLO_URBANO/S003393.pdf</t>
  </si>
  <si>
    <t>http://transparencia.comitan.gob.mx/ART85/XXVII/DESARROLLO_URBANO/S003394.pdf</t>
  </si>
  <si>
    <t>http://transparencia.comitan.gob.mx/ART85/XXVII/DESARROLLO_URBANO/S003395.pdf</t>
  </si>
  <si>
    <t>http://transparencia.comitan.gob.mx/ART85/XXVII/DESARROLLO_URBANO/S003396.pdf</t>
  </si>
  <si>
    <t>http://transparencia.comitan.gob.mx/ART85/XXVII/DESARROLLO_URBANO/S003397.pdf</t>
  </si>
  <si>
    <t>http://transparencia.comitan.gob.mx/ART85/XXVII/DESARROLLO_URBANO/S003398.pdf</t>
  </si>
  <si>
    <t>http://transparencia.comitan.gob.mx/ART85/XXVII/DESARROLLO_URBANO/S003399.pdf</t>
  </si>
  <si>
    <t>http://transparencia.comitan.gob.mx/ART85/XXVII/DESARROLLO_URBANO/S003400.pdf</t>
  </si>
  <si>
    <t>http://transparencia.comitan.gob.mx/ART85/XXVII/DESARROLLO_URBANO/S003401.pdf</t>
  </si>
  <si>
    <t>http://transparencia.comitan.gob.mx/ART85/XXVII/DESARROLLO_URBANO/S003402.pdf</t>
  </si>
  <si>
    <t>http://transparencia.comitan.gob.mx/ART85/XXVII/DESARROLLO_URBANO/S003403.pdf</t>
  </si>
  <si>
    <t>http://transparencia.comitan.gob.mx/ART85/XXVII/DESARROLLO_URBANO/S003404.pdf</t>
  </si>
  <si>
    <t>http://transparencia.comitan.gob.mx/ART85/XXVII/DESARROLLO_URBANO/S003405.pdf</t>
  </si>
  <si>
    <t>http://transparencia.comitan.gob.mx/ART85/XXVII/DESARROLLO_URBANO/S003406.pdf</t>
  </si>
  <si>
    <t>http://transparencia.comitan.gob.mx/ART85/XXVII/DESARROLLO_URBANO/S003407.pdf</t>
  </si>
  <si>
    <t>http://transparencia.comitan.gob.mx/ART85/XXVII/DESARROLLO_URBANO/S003408.pdf</t>
  </si>
  <si>
    <t>http://transparencia.comitan.gob.mx/ART85/XXVII/DESARROLLO_URBANO/S003409.pdf</t>
  </si>
  <si>
    <t>http://transparencia.comitan.gob.mx/ART85/XXVII/DESARROLLO_URBANO/S003410.pdf</t>
  </si>
  <si>
    <t>http://transparencia.comitan.gob.mx/ART85/XXVII/DESARROLLO_URBANO/S003411.pdf</t>
  </si>
  <si>
    <t>http://transparencia.comitan.gob.mx/ART85/XXVII/DESARROLLO_URBANO/S003412.pdf</t>
  </si>
  <si>
    <t>http://transparencia.comitan.gob.mx/ART85/XXVII/DESARROLLO_URBANO/S003413.pdf</t>
  </si>
  <si>
    <t>http://transparencia.comitan.gob.mx/ART85/XXVII/DESARROLLO_URBANO/S003414.pdf</t>
  </si>
  <si>
    <t>http://transparencia.comitan.gob.mx/ART85/XXVII/DESARROLLO_URBANO/S003415.pdf</t>
  </si>
  <si>
    <t>http://transparencia.comitan.gob.mx/ART85/XXVII/DESARROLLO_URBANO/S003416.pdf</t>
  </si>
  <si>
    <t>http://transparencia.comitan.gob.mx/ART85/XXVII/DESARROLLO_URBANO/S003417.pdf</t>
  </si>
  <si>
    <t>http://transparencia.comitan.gob.mx/ART85/XXVII/DESARROLLO_URBANO/S003418.pdf</t>
  </si>
  <si>
    <t>http://transparencia.comitan.gob.mx/ART85/XXVII/DESARROLLO_URBANO/S003419.pdf</t>
  </si>
  <si>
    <t>http://transparencia.comitan.gob.mx/ART85/XXVII/DESARROLLO_URBANO/S003420.pdf</t>
  </si>
  <si>
    <t>http://transparencia.comitan.gob.mx/ART85/XXVII/DESARROLLO_URBANO/S003421.pdf</t>
  </si>
  <si>
    <t>http://transparencia.comitan.gob.mx/ART85/XXVII/DESARROLLO_URBANO/S003422.pdf</t>
  </si>
  <si>
    <t>http://transparencia.comitan.gob.mx/ART85/XXVII/DESARROLLO_URBANO/S003423.pdf</t>
  </si>
  <si>
    <t>http://transparencia.comitan.gob.mx/ART85/XXVII/DESARROLLO_URBANO/S003424.pdf</t>
  </si>
  <si>
    <t>http://transparencia.comitan.gob.mx/ART85/XXVII/DESARROLLO_URBANO/S003425.pdf</t>
  </si>
  <si>
    <t>http://transparencia.comitan.gob.mx/ART85/XXVII/DESARROLLO_URBANO/S003426.pdf</t>
  </si>
  <si>
    <t>http://transparencia.comitan.gob.mx/ART85/XXVII/DESARROLLO_URBANO/S003427.pdf</t>
  </si>
  <si>
    <t>http://transparencia.comitan.gob.mx/ART85/XXVII/DESARROLLO_URBANO/S003428.pdf</t>
  </si>
  <si>
    <t>http://transparencia.comitan.gob.mx/ART85/XXVII/DESARROLLO_URBANO/S003429.pdf</t>
  </si>
  <si>
    <t>http://transparencia.comitan.gob.mx/ART85/XXVII/DESARROLLO_URBANO/S003430.pdf</t>
  </si>
  <si>
    <t>http://transparencia.comitan.gob.mx/ART85/XXVII/DESARROLLO_URBANO/S003431.pdf</t>
  </si>
  <si>
    <t>http://transparencia.comitan.gob.mx/ART85/XXVII/DESARROLLO_URBANO/S003432.pdf</t>
  </si>
  <si>
    <t>http://transparencia.comitan.gob.mx/ART85/XXVII/DESARROLLO_URBANO/S003433.pdf</t>
  </si>
  <si>
    <t>http://transparencia.comitan.gob.mx/ART85/XXVII/DESARROLLO_URBANO/S003434.pdf</t>
  </si>
  <si>
    <t>http://transparencia.comitan.gob.mx/ART85/XXVII/DESARROLLO_URBANO/S003435.pdf</t>
  </si>
  <si>
    <t>http://transparencia.comitan.gob.mx/ART85/XXVII/DESARROLLO_URBANO/S003436.pdf</t>
  </si>
  <si>
    <t>http://transparencia.comitan.gob.mx/ART85/XXVII/DESARROLLO_URBANO/S003437.pdf</t>
  </si>
  <si>
    <t>http://transparencia.comitan.gob.mx/ART85/XXVII/DESARROLLO_URBANO/S003438.pdf</t>
  </si>
  <si>
    <t>http://transparencia.comitan.gob.mx/ART85/XXVII/DESARROLLO_URBANO/S003439.pdf</t>
  </si>
  <si>
    <t>http://transparencia.comitan.gob.mx/ART85/XXVII/DESARROLLO_URBANO/S003440.pdf</t>
  </si>
  <si>
    <t>http://transparencia.comitan.gob.mx/ART85/XXVII/DESARROLLO_URBANO/S003441.pdf</t>
  </si>
  <si>
    <t>http://transparencia.comitan.gob.mx/ART85/XXVII/DESARROLLO_URBANO/S003442.pdf</t>
  </si>
  <si>
    <t>http://transparencia.comitan.gob.mx/ART85/XXVII/DESARROLLO_URBANO/S003443.pdf</t>
  </si>
  <si>
    <t>http://transparencia.comitan.gob.mx/ART85/XXVII/DESARROLLO_URBANO/S003444.pdf</t>
  </si>
  <si>
    <t>http://transparencia.comitan.gob.mx/ART85/XXVII/DESARROLLO_URBANO/S003445.pdf</t>
  </si>
  <si>
    <t>http://transparencia.comitan.gob.mx/ART85/XXVII/DESARROLLO_URBANO/S003446.pdf</t>
  </si>
  <si>
    <t>http://transparencia.comitan.gob.mx/ART85/XXVII/DESARROLLO_URBANO/S003447.pdf</t>
  </si>
  <si>
    <t>http://transparencia.comitan.gob.mx/ART85/XXVII/DESARROLLO_URBANO/S003448.pdf</t>
  </si>
  <si>
    <t>http://transparencia.comitan.gob.mx/ART85/XXVII/DESARROLLO_URBANO/S003449.pdf</t>
  </si>
  <si>
    <t>http://transparencia.comitan.gob.mx/ART85/XXVII/DESARROLLO_URBANO/S003450.pdf</t>
  </si>
  <si>
    <t>http://transparencia.comitan.gob.mx/ART85/XXVII/DESARROLLO_URBANO/S003451.pdf</t>
  </si>
  <si>
    <t>http://transparencia.comitan.gob.mx/ART85/XXVII/DESARROLLO_URBANO/S003452.pdf</t>
  </si>
  <si>
    <t>http://transparencia.comitan.gob.mx/ART85/XXVII/DESARROLLO_URBANO/S003453.pdf</t>
  </si>
  <si>
    <t>http://transparencia.comitan.gob.mx/ART85/XXVII/DESARROLLO_URBANO/S003454.pdf</t>
  </si>
  <si>
    <t>http://transparencia.comitan.gob.mx/ART85/XXVII/DESARROLLO_URBANO/S003455.pdf</t>
  </si>
  <si>
    <t>http://transparencia.comitan.gob.mx/ART85/XXVII/DESARROLLO_URBANO/S003456.pdf</t>
  </si>
  <si>
    <t>http://transparencia.comitan.gob.mx/ART85/XXVII/DESARROLLO_URBANO/S003457.pdf</t>
  </si>
  <si>
    <t>http://transparencia.comitan.gob.mx/ART85/XXVII/DESARROLLO_URBANO/S003458.pdf</t>
  </si>
  <si>
    <t>http://transparencia.comitan.gob.mx/ART85/XXVII/DESARROLLO_URBANO/S003459.pdf</t>
  </si>
  <si>
    <t>http://transparencia.comitan.gob.mx/ART85/XXVII/DESARROLLO_URBANO/S003460.pdf</t>
  </si>
  <si>
    <t>http://transparencia.comitan.gob.mx/ART85/XXVII/DESARROLLO_URBANO/S003461.pdf</t>
  </si>
  <si>
    <t>http://transparencia.comitan.gob.mx/ART85/XXVII/DESARROLLO_URBANO/S003462.pdf</t>
  </si>
  <si>
    <t>http://transparencia.comitan.gob.mx/ART85/XXVII/DESARROLLO_URBANO/S003463.pdf</t>
  </si>
  <si>
    <t>http://transparencia.comitan.gob.mx/ART85/XXVII/DESARROLLO_URBANO/S003464.pdf</t>
  </si>
  <si>
    <t>http://transparencia.comitan.gob.mx/ART85/XXVII/DESARROLLO_URBANO/S003465.pdf</t>
  </si>
  <si>
    <t>http://transparencia.comitan.gob.mx/ART85/XXVII/DESARROLLO_URBANO/S003467.pdf</t>
  </si>
  <si>
    <t>http://transparencia.comitan.gob.mx/ART85/XXVII/DESARROLLO_URBANO/S003468.pdf</t>
  </si>
  <si>
    <t>http://transparencia.comitan.gob.mx/ART85/XXVII/DESARROLLO_URBANO/S003472.pdf</t>
  </si>
  <si>
    <t>http://transparencia.comitan.gob.mx/ART85/XXVII/DESARROLLO_URBANO/S003475.pdf</t>
  </si>
  <si>
    <t>http://transparencia.comitan.gob.mx/ART85/XXVII/DESARROLLO_URBANO/S003476.pdf</t>
  </si>
  <si>
    <t>http://transparencia.comitan.gob.mx/ART85/XXVII/DESARROLLO_URBANO/S003477.pdf</t>
  </si>
  <si>
    <t>http://transparencia.comitan.gob.mx/ART85/XXVII/DESARROLLO_URBANO/S003479.pdf</t>
  </si>
  <si>
    <t>http://transparencia.comitan.gob.mx/ART85/XXVII/DESARROLLO_URBANO/S003480.pdf</t>
  </si>
  <si>
    <t>http://transparencia.comitan.gob.mx/ART85/XXVII/DESARROLLO_URBANO/S003481.pdf</t>
  </si>
  <si>
    <t>http://transparencia.comitan.gob.mx/ART85/XXVII/DESARROLLO_URBANO/S003482.pdf</t>
  </si>
  <si>
    <t>http://transparencia.comitan.gob.mx/ART85/XXVII/DESARROLLO_URBANO/S003483.pdf</t>
  </si>
  <si>
    <t>http://transparencia.comitan.gob.mx/ART85/XXVII/DESARROLLO_URBANO/S003484.pdf</t>
  </si>
  <si>
    <t>http://transparencia.comitan.gob.mx/ART85/XXVII/DESARROLLO_URBANO/S003485.pdf</t>
  </si>
  <si>
    <t>http://transparencia.comitan.gob.mx/ART85/XXVII/DESARROLLO_URBANO/S003486.pdf</t>
  </si>
  <si>
    <t>http://transparencia.comitan.gob.mx/ART85/XXVII/DESARROLLO_URBANO/S003487.pdf</t>
  </si>
  <si>
    <t>http://transparencia.comitan.gob.mx/ART85/XXVII/DESARROLLO_URBANO/S003488.pdf</t>
  </si>
  <si>
    <t>http://transparencia.comitan.gob.mx/ART85/XXVII/DESARROLLO_URBANO/S003489.pdf</t>
  </si>
  <si>
    <t>http://transparencia.comitan.gob.mx/ART85/XXVII/DESARROLLO_URBANO/S003490.pdf</t>
  </si>
  <si>
    <t>http://transparencia.comitan.gob.mx/ART85/XXVII/DESARROLLO_URBANO/S003493.pdf</t>
  </si>
  <si>
    <t>http://transparencia.comitan.gob.mx/ART85/XXVII/DESARROLLO_URBANO/S003494.pdf</t>
  </si>
  <si>
    <t>http://transparencia.comitan.gob.mx/ART85/XXVII/DESARROLLO_URBANO/S003495.pdf</t>
  </si>
  <si>
    <t>http://transparencia.comitan.gob.mx/ART85/XXVII/DESARROLLO_URBANO/S003496.pdf</t>
  </si>
  <si>
    <t>http://transparencia.comitan.gob.mx/ART85/XXVII/DESARROLLO_URBANO/S003497.pdf</t>
  </si>
  <si>
    <t>http://transparencia.comitan.gob.mx/ART85/XXVII/DESARROLLO_URBANO/S003498.pdf</t>
  </si>
  <si>
    <t>http://transparencia.comitan.gob.mx/ART85/XXVII/DESARROLLO_URBANO/S003499.pdf</t>
  </si>
  <si>
    <t>http://transparencia.comitan.gob.mx/ART85/XXVII/DESARROLLO_URBANO/S003500.pdf</t>
  </si>
  <si>
    <t>http://transparencia.comitan.gob.mx/ART85/XXVII/DESARROLLO_URBANO/S003501.pdf</t>
  </si>
  <si>
    <t>http://transparencia.comitan.gob.mx/ART85/XXVII/DESARROLLO_URBANO/S003502.pdf</t>
  </si>
  <si>
    <t>http://transparencia.comitan.gob.mx/ART85/XXVII/DESARROLLO_URBANO/S003503.pdf</t>
  </si>
  <si>
    <t>http://transparencia.comitan.gob.mx/ART85/XXVII/DESARROLLO_URBANO/S003504.pdf</t>
  </si>
  <si>
    <t>http://transparencia.comitan.gob.mx/ART85/XXVII/DESARROLLO_URBANO/S003505.pdf</t>
  </si>
  <si>
    <t>http://transparencia.comitan.gob.mx/ART85/XXVII/DESARROLLO_URBANO/S003506.pdf</t>
  </si>
  <si>
    <t>http://transparencia.comitan.gob.mx/ART85/XXVII/DESARROLLO_URBANO/S003507.pdf</t>
  </si>
  <si>
    <t>http://transparencia.comitan.gob.mx/ART85/XXVII/DESARROLLO_URBANO/S003511.pdf</t>
  </si>
  <si>
    <t>http://transparencia.comitan.gob.mx/ART85/XXVII/DESARROLLO_URBANO/S003512.pdf</t>
  </si>
  <si>
    <t>http://transparencia.comitan.gob.mx/ART85/XXVII/DESARROLLO_URBANO/S003513.pdf</t>
  </si>
  <si>
    <t>http://transparencia.comitan.gob.mx/ART85/XXVII/DESARROLLO_URBANO/S003514.pdf</t>
  </si>
  <si>
    <t>http://transparencia.comitan.gob.mx/ART85/XXVII/DESARROLLO_URBANO/S003515.pdf</t>
  </si>
  <si>
    <t>http://transparencia.comitan.gob.mx/ART85/XXVII/DESARROLLO_URBANO/S003516.pdf</t>
  </si>
  <si>
    <t>http://transparencia.comitan.gob.mx/ART85/XXVII/DESARROLLO_URBANO/S003517.pdf</t>
  </si>
  <si>
    <t>http://transparencia.comitan.gob.mx/ART85/XXVII/DESARROLLO_URBANO/S003519.pdf</t>
  </si>
  <si>
    <t>http://transparencia.comitan.gob.mx/ART85/XXVII/DESARROLLO_URBANO/S003520.pdf</t>
  </si>
  <si>
    <t>http://transparencia.comitan.gob.mx/ART85/XXVII/DESARROLLO_URBANO/S003521.pdf</t>
  </si>
  <si>
    <t>http://transparencia.comitan.gob.mx/ART85/XXVII/DESARROLLO_URBANO/S003522.pdf</t>
  </si>
  <si>
    <t>http://transparencia.comitan.gob.mx/ART85/XXVII/DESARROLLO_URBANO/S003523.pdf</t>
  </si>
  <si>
    <t>http://transparencia.comitan.gob.mx/ART85/XXVII/DESARROLLO_URBANO/S003524.pdf</t>
  </si>
  <si>
    <t>http://transparencia.comitan.gob.mx/ART85/XXVII/DESARROLLO_URBANO/S003525.pdf</t>
  </si>
  <si>
    <t>http://transparencia.comitan.gob.mx/ART85/XXVII/DESARROLLO_URBANO/S003526.pdf</t>
  </si>
  <si>
    <t>http://transparencia.comitan.gob.mx/ART85/XXVII/DESARROLLO_URBANO/S003527.pdf</t>
  </si>
  <si>
    <t>http://transparencia.comitan.gob.mx/ART85/XXVII/DESARROLLO_URBANO/S003528.pdf</t>
  </si>
  <si>
    <t>http://transparencia.comitan.gob.mx/ART85/XXVII/DESARROLLO_URBANO/S003529.pdf</t>
  </si>
  <si>
    <t>http://transparencia.comitan.gob.mx/ART85/XXVII/DESARROLLO_URBANO/S003530.pdf</t>
  </si>
  <si>
    <t>http://transparencia.comitan.gob.mx/ART85/XXVII/DESARROLLO_URBANO/S003531.pdf</t>
  </si>
  <si>
    <t>http://transparencia.comitan.gob.mx/ART85/XXVII/DESARROLLO_URBANO/S003532.pdf</t>
  </si>
  <si>
    <t>http://transparencia.comitan.gob.mx/ART85/XXVII/DESARROLLO_URBANO/S003533.pdf</t>
  </si>
  <si>
    <t>http://transparencia.comitan.gob.mx/ART85/XXVII/DESARROLLO_URBANO/S003534.pdf</t>
  </si>
  <si>
    <t>http://transparencia.comitan.gob.mx/ART85/XXVII/DESARROLLO_URBANO/S003535.pdf</t>
  </si>
  <si>
    <t>http://transparencia.comitan.gob.mx/ART85/XXVII/DESARROLLO_URBANO/S003536.pdf</t>
  </si>
  <si>
    <t>http://transparencia.comitan.gob.mx/ART85/XXVII/DESARROLLO_URBANO/S003537.pdf</t>
  </si>
  <si>
    <t>http://transparencia.comitan.gob.mx/ART85/XXVII/DESARROLLO_URBANO/S003538.pdf</t>
  </si>
  <si>
    <t>http://transparencia.comitan.gob.mx/ART85/XXVII/DESARROLLO_URBANO/S003539.pdf</t>
  </si>
  <si>
    <t>http://transparencia.comitan.gob.mx/ART85/XXVII/DESARROLLO_URBANO/S003540.pdf</t>
  </si>
  <si>
    <t>http://transparencia.comitan.gob.mx/ART85/XXVII/DESARROLLO_URBANO/S003541.pdf</t>
  </si>
  <si>
    <t>http://transparencia.comitan.gob.mx/ART85/XXVII/DESARROLLO_URBANO/S003542.pdf</t>
  </si>
  <si>
    <t>http://transparencia.comitan.gob.mx/ART85/XXVII/DESARROLLO_URBANO/S003543.pdf</t>
  </si>
  <si>
    <t>http://transparencia.comitan.gob.mx/ART85/XXVII/DESARROLLO_URBANO/S003544.pdf</t>
  </si>
  <si>
    <t>http://transparencia.comitan.gob.mx/ART85/XXVII/DESARROLLO_URBANO/S003545.pdf</t>
  </si>
  <si>
    <t>http://transparencia.comitan.gob.mx/ART85/XXVII/DESARROLLO_URBANO/S003546.pdf</t>
  </si>
  <si>
    <t>http://transparencia.comitan.gob.mx/ART85/XXVII/DESARROLLO_URBANO/S003547.pdf</t>
  </si>
  <si>
    <t>http://transparencia.comitan.gob.mx/ART85/XXVII/DESARROLLO_URBANO/S003548.pdf</t>
  </si>
  <si>
    <t>http://transparencia.comitan.gob.mx/ART85/XXVII/DESARROLLO_URBANO/S003549.pdf</t>
  </si>
  <si>
    <t>http://transparencia.comitan.gob.mx/ART85/XXVII/DESARROLLO_URBANO/S003550.pdf</t>
  </si>
  <si>
    <t>http://transparencia.comitan.gob.mx/ART85/XXVII/DESARROLLO_URBANO/S003551.pdf</t>
  </si>
  <si>
    <t>http://transparencia.comitan.gob.mx/ART85/XXVII/DESARROLLO_URBANO/S003552.pdf</t>
  </si>
  <si>
    <t>http://transparencia.comitan.gob.mx/ART85/XXVII/DESARROLLO_URBANO/S003553.pdf</t>
  </si>
  <si>
    <t>http://transparencia.comitan.gob.mx/ART85/XXVII/DESARROLLO_URBANO/S003554.pdf</t>
  </si>
  <si>
    <t>http://transparencia.comitan.gob.mx/ART85/XXVII/DESARROLLO_URBANO/S003555.pdf</t>
  </si>
  <si>
    <t>http://transparencia.comitan.gob.mx/ART85/XXVII/DESARROLLO_URBANO/S003556.pdf</t>
  </si>
  <si>
    <t>http://transparencia.comitan.gob.mx/ART85/XXVII/DESARROLLO_URBANO/S003557.pdf</t>
  </si>
  <si>
    <t>http://transparencia.comitan.gob.mx/ART85/XXVII/DESARROLLO_URBANO/S003558.pdf</t>
  </si>
  <si>
    <t>http://transparencia.comitan.gob.mx/ART85/XXVII/DESARROLLO_URBANO/S003559.pdf</t>
  </si>
  <si>
    <t>http://transparencia.comitan.gob.mx/ART85/XXVII/DESARROLLO_URBANO/S003560.pdf</t>
  </si>
  <si>
    <t>http://transparencia.comitan.gob.mx/ART85/XXVII/DESARROLLO_URBANO/S003561.pdf</t>
  </si>
  <si>
    <t>http://transparencia.comitan.gob.mx/ART85/XXVII/DESARROLLO_URBANO/S003562.pdf</t>
  </si>
  <si>
    <t>http://transparencia.comitan.gob.mx/ART85/XXVII/DESARROLLO_URBANO/S003563.pdf</t>
  </si>
  <si>
    <t>http://transparencia.comitan.gob.mx/ART85/XXVII/DESARROLLO_URBANO/S003564.pdf</t>
  </si>
  <si>
    <t>http://transparencia.comitan.gob.mx/ART85/XXVII/DESARROLLO_URBANO/S003565.pdf</t>
  </si>
  <si>
    <t>http://transparencia.comitan.gob.mx/ART85/XXVII/DESARROLLO_URBANO/S003566.pdf</t>
  </si>
  <si>
    <t>http://transparencia.comitan.gob.mx/ART85/XXVII/DESARROLLO_URBANO/S003567.pdf</t>
  </si>
  <si>
    <t>http://transparencia.comitan.gob.mx/ART85/XXVII/DESARROLLO_URBANO/S003568.pdf</t>
  </si>
  <si>
    <t>http://transparencia.comitan.gob.mx/ART85/XXVII/DESARROLLO_URBANO/S003569.pdf</t>
  </si>
  <si>
    <t>http://transparencia.comitan.gob.mx/ART85/XXVII/DESARROLLO_URBANO/S003570.pdf</t>
  </si>
  <si>
    <t>http://transparencia.comitan.gob.mx/ART85/XXVII/DESARROLLO_URBANO/S003571.pdf</t>
  </si>
  <si>
    <t>http://transparencia.comitan.gob.mx/ART85/XXVII/DESARROLLO_URBANO/S003572.pdf</t>
  </si>
  <si>
    <t>http://transparencia.comitan.gob.mx/ART85/XXVII/DESARROLLO_URBANO/S003573.pdf</t>
  </si>
  <si>
    <t>http://transparencia.comitan.gob.mx/ART85/XXVII/DESARROLLO_URBANO/S003574.pdf</t>
  </si>
  <si>
    <t>http://transparencia.comitan.gob.mx/ART85/XXVII/DESARROLLO_URBANO/S003575.pdf</t>
  </si>
  <si>
    <t>http://transparencia.comitan.gob.mx/ART85/XXVII/DESARROLLO_URBANO/S003577.pdf</t>
  </si>
  <si>
    <t>http://transparencia.comitan.gob.mx/ART85/XXVII/DESARROLLO_URBANO/S003578.pdf</t>
  </si>
  <si>
    <t>http://transparencia.comitan.gob.mx/ART85/XXVII/DESARROLLO_URBANO/S003579.pdf</t>
  </si>
  <si>
    <t>http://transparencia.comitan.gob.mx/ART85/XXVII/DESARROLLO_URBANO/S003580.pdf</t>
  </si>
  <si>
    <t>http://transparencia.comitan.gob.mx/ART85/XXVII/DESARROLLO_URBANO/S003581.pdf</t>
  </si>
  <si>
    <t>http://transparencia.comitan.gob.mx/ART85/XXVII/DESARROLLO_URBANO/S003582.pdf</t>
  </si>
  <si>
    <t>http://transparencia.comitan.gob.mx/ART85/XXVII/DESARROLLO_URBANO/S003583.pdf</t>
  </si>
  <si>
    <t>http://transparencia.comitan.gob.mx/ART85/XXVII/DESARROLLO_URBANO/S003584.pdf</t>
  </si>
  <si>
    <t>http://transparencia.comitan.gob.mx/ART85/XXVII/DESARROLLO_URBANO/S003585.pdf</t>
  </si>
  <si>
    <t>http://transparencia.comitan.gob.mx/ART85/XXVII/DESARROLLO_URBANO/S003586.pdf</t>
  </si>
  <si>
    <t>http://transparencia.comitan.gob.mx/ART85/XXVII/DESARROLLO_URBANO/S003587.pdf</t>
  </si>
  <si>
    <t>http://transparencia.comitan.gob.mx/ART85/XXVII/DESARROLLO_URBANO/S003588.pdf</t>
  </si>
  <si>
    <t>http://transparencia.comitan.gob.mx/ART85/XXVII/DESARROLLO_URBANO/S003589.pdf</t>
  </si>
  <si>
    <t>http://transparencia.comitan.gob.mx/ART85/XXVII/DESARROLLO_URBANO/S003590.pdf</t>
  </si>
  <si>
    <t>http://transparencia.comitan.gob.mx/ART85/XXVII/DESARROLLO_URBANO/S003591.pdf</t>
  </si>
  <si>
    <t>http://transparencia.comitan.gob.mx/ART85/XXVII/DESARROLLO_URBANO/S003592.pdf</t>
  </si>
  <si>
    <t>http://transparencia.comitan.gob.mx/ART85/XXVII/DESARROLLO_URBANO/S003593.pdf</t>
  </si>
  <si>
    <t>http://transparencia.comitan.gob.mx/ART85/XXVII/DESARROLLO_URBANO/S003594.pdf</t>
  </si>
  <si>
    <t>http://transparencia.comitan.gob.mx/ART85/XXVII/DESARROLLO_URBANO/S003595.pdf</t>
  </si>
  <si>
    <t>http://transparencia.comitan.gob.mx/ART85/XXVII/DESARROLLO_URBANO/S003596.pdf</t>
  </si>
  <si>
    <t>http://transparencia.comitan.gob.mx/ART85/XXVII/DESARROLLO_URBANO/S003597.pdf</t>
  </si>
  <si>
    <t>http://transparencia.comitan.gob.mx/ART85/XXVII/DESARROLLO_URBANO/S003598.pdf</t>
  </si>
  <si>
    <t>http://transparencia.comitan.gob.mx/ART85/XXVII/DESARROLLO_URBANO/S003599.pdf</t>
  </si>
  <si>
    <t>http://transparencia.comitan.gob.mx/ART85/XXVII/DESARROLLO_URBANO/S003600.pdf</t>
  </si>
  <si>
    <t>http://transparencia.comitan.gob.mx/ART85/XXVII/DESARROLLO_URBANO/S003601.pdf</t>
  </si>
  <si>
    <t>http://transparencia.comitan.gob.mx/ART85/XXVII/DESARROLLO_URBANO/S003602.pdf</t>
  </si>
  <si>
    <t>http://transparencia.comitan.gob.mx/ART85/XXVII/DESARROLLO_URBANO/S003603.pdf</t>
  </si>
  <si>
    <t>http://transparencia.comitan.gob.mx/ART85/XXVII/DESARROLLO_URBANO/S003604.pdf</t>
  </si>
  <si>
    <t>http://transparencia.comitan.gob.mx/ART85/XXVII/DESARROLLO_URBANO/S003605.pdf</t>
  </si>
  <si>
    <t>http://transparencia.comitan.gob.mx/ART85/XXVII/DESARROLLO_URBANO/S003606.pdf</t>
  </si>
  <si>
    <t>http://transparencia.comitan.gob.mx/ART85/XXVII/DESARROLLO_URBANO/S003607.pdf</t>
  </si>
  <si>
    <t>http://transparencia.comitan.gob.mx/ART85/XXVII/DESARROLLO_URBANO/S003608.pdf</t>
  </si>
  <si>
    <t>http://transparencia.comitan.gob.mx/ART85/XXVII/DESARROLLO_URBANO/S003609.pdf</t>
  </si>
  <si>
    <t>http://transparencia.comitan.gob.mx/ART85/XXVII/DESARROLLO_URBANO/S003610.pdf</t>
  </si>
  <si>
    <t>http://transparencia.comitan.gob.mx/ART85/XXVII/DESARROLLO_URBANO/S003611.pdf</t>
  </si>
  <si>
    <t>http://transparencia.comitan.gob.mx/ART85/XXVII/DESARROLLO_URBANO/S003612.pdf</t>
  </si>
  <si>
    <t>http://transparencia.comitan.gob.mx/ART85/XXVII/DESARROLLO_URBANO/S003613.pdf</t>
  </si>
  <si>
    <t>http://transparencia.comitan.gob.mx/ART85/XXVII/DESARROLLO_URBANO/S003614.pdf</t>
  </si>
  <si>
    <t>http://transparencia.comitan.gob.mx/ART85/XXVII/DESARROLLO_URBANO/S003615.pdf</t>
  </si>
  <si>
    <t>http://transparencia.comitan.gob.mx/ART85/XXVII/DESARROLLO_URBANO/S003616.pdf</t>
  </si>
  <si>
    <t>http://transparencia.comitan.gob.mx/ART85/XXVII/DESARROLLO_URBANO/S003617.pdf</t>
  </si>
  <si>
    <t>http://transparencia.comitan.gob.mx/ART85/XXVII/DESARROLLO_URBANO/S003618.pdf</t>
  </si>
  <si>
    <t>http://transparencia.comitan.gob.mx/ART85/XXVII/DESARROLLO_URBANO/S003619.pdf</t>
  </si>
  <si>
    <t>http://transparencia.comitan.gob.mx/ART85/XXVII/DESARROLLO_URBANO/S003620.pdf</t>
  </si>
  <si>
    <t>http://transparencia.comitan.gob.mx/ART85/XXVII/DESARROLLO_URBANO/S003621.pdf</t>
  </si>
  <si>
    <t>http://transparencia.comitan.gob.mx/ART85/XXVII/DESARROLLO_URBANO/S003624.pdf</t>
  </si>
  <si>
    <t>http://transparencia.comitan.gob.mx/ART85/XXVII/DESARROLLO_URBANO/S003625.pdf</t>
  </si>
  <si>
    <t>http://transparencia.comitan.gob.mx/ART85/XXVII/DESARROLLO_URBANO/S003626.pdf</t>
  </si>
  <si>
    <t>http://transparencia.comitan.gob.mx/ART85/XXVII/DESARROLLO_URBANO/S003627.pdf</t>
  </si>
  <si>
    <t>http://transparencia.comitan.gob.mx/ART85/XXVII/DESARROLLO_URBANO/S003628.pdf</t>
  </si>
  <si>
    <t>http://transparencia.comitan.gob.mx/ART85/XXVII/DESARROLLO_URBANO/S003629.pdf</t>
  </si>
  <si>
    <t>http://transparencia.comitan.gob.mx/ART85/XXVII/DESARROLLO_URBANO/S003630.pdf</t>
  </si>
  <si>
    <t>http://transparencia.comitan.gob.mx/ART85/XXVII/DESARROLLO_URBANO/S003631.pdf</t>
  </si>
  <si>
    <t>http://transparencia.comitan.gob.mx/ART85/XXVII/DESARROLLO_URBANO/S003632.pdf</t>
  </si>
  <si>
    <t>http://transparencia.comitan.gob.mx/ART85/XXVII/DESARROLLO_URBANO/S003633.pdf</t>
  </si>
  <si>
    <t>http://transparencia.comitan.gob.mx/ART85/XXVII/DESARROLLO_URBANO/S003634.pdf</t>
  </si>
  <si>
    <t>http://transparencia.comitan.gob.mx/ART85/XXVII/DESARROLLO_URBANO/S003635.pdf</t>
  </si>
  <si>
    <t>http://transparencia.comitan.gob.mx/ART85/XXVII/DESARROLLO_URBANO/S003636.pdf</t>
  </si>
  <si>
    <t>http://transparencia.comitan.gob.mx/ART85/XXVII/DESARROLLO_URBANO/S003637.pdf</t>
  </si>
  <si>
    <t>http://transparencia.comitan.gob.mx/ART85/XXVII/DESARROLLO_URBANO/S003638.pdf</t>
  </si>
  <si>
    <t>http://transparencia.comitan.gob.mx/ART85/XXVII/DESARROLLO_URBANO/S003639.pdf</t>
  </si>
  <si>
    <t>http://transparencia.comitan.gob.mx/ART85/XXVII/DESARROLLO_URBANO/S003640.pdf</t>
  </si>
  <si>
    <t>http://transparencia.comitan.gob.mx/ART85/XXVII/DESARROLLO_URBANO/S003641.pdf</t>
  </si>
  <si>
    <t>http://transparencia.comitan.gob.mx/ART85/XXVII/DESARROLLO_URBANO/S003642.pdf</t>
  </si>
  <si>
    <t>http://transparencia.comitan.gob.mx/ART85/XXVII/DESARROLLO_URBANO/S003643.pdf</t>
  </si>
  <si>
    <t>http://transparencia.comitan.gob.mx/ART85/XXVII/DESARROLLO_URBANO/S003644.pdf</t>
  </si>
  <si>
    <t>http://transparencia.comitan.gob.mx/ART85/XXVII/DESARROLLO_URBANO/S003645.pdf</t>
  </si>
  <si>
    <t>http://transparencia.comitan.gob.mx/ART85/XXVII/DESARROLLO_URBANO/S003646.pdf</t>
  </si>
  <si>
    <t>http://transparencia.comitan.gob.mx/ART85/XXVII/DESARROLLO_URBANO/S003647.pdf</t>
  </si>
  <si>
    <t>http://transparencia.comitan.gob.mx/ART85/XXVII/DESARROLLO_URBANO/S003648.pdf</t>
  </si>
  <si>
    <t>http://transparencia.comitan.gob.mx/ART85/XXVII/DESARROLLO_URBANO/S003649.pdf</t>
  </si>
  <si>
    <t>http://transparencia.comitan.gob.mx/ART85/XXVII/DESARROLLO_URBANO/S003650.pdf</t>
  </si>
  <si>
    <t>http://transparencia.comitan.gob.mx/ART85/XXVII/DESARROLLO_URBANO/S003651.pdf</t>
  </si>
  <si>
    <t>http://transparencia.comitan.gob.mx/ART85/XXVII/DESARROLLO_URBANO/S003652.pdf</t>
  </si>
  <si>
    <t>http://transparencia.comitan.gob.mx/ART85/XXVII/DESARROLLO_URBANO/S003653.pdf</t>
  </si>
  <si>
    <t>http://transparencia.comitan.gob.mx/ART85/XXVII/DESARROLLO_URBANO/S003654.pdf</t>
  </si>
  <si>
    <t>http://transparencia.comitan.gob.mx/ART85/XXVII/DESARROLLO_URBANO/S003655.pdf</t>
  </si>
  <si>
    <t>http://transparencia.comitan.gob.mx/ART85/XXVII/DESARROLLO_URBANO/S003656.pdf</t>
  </si>
  <si>
    <t>http://transparencia.comitan.gob.mx/ART85/XXVII/DESARROLLO_URBANO/S003657.pdf</t>
  </si>
  <si>
    <t>http://transparencia.comitan.gob.mx/ART85/XXVII/DESARROLLO_URBANO/S003658.pdf</t>
  </si>
  <si>
    <t>http://transparencia.comitan.gob.mx/ART85/XXVII/DESARROLLO_URBANO/S003659.pdf</t>
  </si>
  <si>
    <t>http://transparencia.comitan.gob.mx/ART85/XXVII/DESARROLLO_URBANO/S003660.pdf</t>
  </si>
  <si>
    <t>http://transparencia.comitan.gob.mx/ART85/XXVII/DESARROLLO_URBANO/S003661.pdf</t>
  </si>
  <si>
    <t>http://transparencia.comitan.gob.mx/ART85/XXVII/DESARROLLO_URBANO/S003662.pdf</t>
  </si>
  <si>
    <t>http://transparencia.comitan.gob.mx/ART85/XXVII/DESARROLLO_URBANO/S003663.pdf</t>
  </si>
  <si>
    <t>http://transparencia.comitan.gob.mx/ART85/XXVII/DESARROLLO_URBANO/S003664.pdf</t>
  </si>
  <si>
    <t>http://transparencia.comitan.gob.mx/ART85/XXVII/DESARROLLO_URBANO/S003665.pdf</t>
  </si>
  <si>
    <t>http://transparencia.comitan.gob.mx/ART85/XXVII/DESARROLLO_URBANO/S003666.pdf</t>
  </si>
  <si>
    <t>http://transparencia.comitan.gob.mx/ART85/XXVII/DESARROLLO_URBANO/S003667.pdf</t>
  </si>
  <si>
    <t>http://transparencia.comitan.gob.mx/ART85/XXVII/DESARROLLO_URBANO/S003668.pdf</t>
  </si>
  <si>
    <t>http://transparencia.comitan.gob.mx/ART85/XXVII/DESARROLLO_URBANO/S003669.pdf</t>
  </si>
  <si>
    <t>http://transparencia.comitan.gob.mx/ART85/XXVII/DESARROLLO_URBANO/S003670.pdf</t>
  </si>
  <si>
    <t>http://transparencia.comitan.gob.mx/ART85/XXVII/DESARROLLO_URBANO/S003671.pdf</t>
  </si>
  <si>
    <t>http://transparencia.comitan.gob.mx/ART85/XXVII/DESARROLLO_URBANO/S003672.pdf</t>
  </si>
  <si>
    <t>http://transparencia.comitan.gob.mx/ART85/XXVII/DESARROLLO_URBANO/S003673.pdf</t>
  </si>
  <si>
    <t>http://transparencia.comitan.gob.mx/ART85/XXVII/DESARROLLO_URBANO/S003674.pdf</t>
  </si>
  <si>
    <t>http://transparencia.comitan.gob.mx/ART85/XXVII/DESARROLLO_URBANO/S003675.pdf</t>
  </si>
  <si>
    <t>http://transparencia.comitan.gob.mx/ART85/XXVII/DESARROLLO_URBANO/S003676.pdf</t>
  </si>
  <si>
    <t>http://transparencia.comitan.gob.mx/ART85/XXVII/DESARROLLO_URBANO/S003677.pdf</t>
  </si>
  <si>
    <t>http://transparencia.comitan.gob.mx/ART85/XXVII/DESARROLLO_URBANO/S003678.pdf</t>
  </si>
  <si>
    <t>http://transparencia.comitan.gob.mx/ART85/XXVII/DESARROLLO_URBANO/S003679.pdf</t>
  </si>
  <si>
    <t>http://transparencia.comitan.gob.mx/ART85/XXVII/DESARROLLO_URBANO/S003680.pdf</t>
  </si>
  <si>
    <t>http://transparencia.comitan.gob.mx/ART85/XXVII/DESARROLLO_URBANO/S003681.pdf</t>
  </si>
  <si>
    <t>http://transparencia.comitan.gob.mx/ART85/XXVII/DESARROLLO_URBANO/S003682.pdf</t>
  </si>
  <si>
    <t>http://transparencia.comitan.gob.mx/ART85/XXVII/DESARROLLO_URBANO/S003683.pdf</t>
  </si>
  <si>
    <t>http://transparencia.comitan.gob.mx/ART85/XXVII/DESARROLLO_URBANO/S003684.pdf</t>
  </si>
  <si>
    <t>http://transparencia.comitan.gob.mx/ART85/XXVII/DESARROLLO_URBANO/S003685.pdf</t>
  </si>
  <si>
    <t>http://transparencia.comitan.gob.mx/ART85/XXVII/DESARROLLO_URBANO/S003686.pdf</t>
  </si>
  <si>
    <t>http://transparencia.comitan.gob.mx/ART85/XXVII/DESARROLLO_URBANO/S003687.pdf</t>
  </si>
  <si>
    <t>http://transparencia.comitan.gob.mx/ART85/XXVII/DESARROLLO_URBANO/S003688.pdf</t>
  </si>
  <si>
    <t>http://transparencia.comitan.gob.mx/ART85/XXVII/DESARROLLO_URBANO/S003689.pdf</t>
  </si>
  <si>
    <t>http://transparencia.comitan.gob.mx/ART85/XXVII/DESARROLLO_URBANO/S003690.pdf</t>
  </si>
  <si>
    <t>http://transparencia.comitan.gob.mx/ART85/XXVII/DESARROLLO_URBANO/S003691.pdf</t>
  </si>
  <si>
    <t>http://transparencia.comitan.gob.mx/ART85/XXVII/DESARROLLO_URBANO/S003692.pdf</t>
  </si>
  <si>
    <t>http://transparencia.comitan.gob.mx/ART85/XXVII/DESARROLLO_URBANO/S003693.pdf</t>
  </si>
  <si>
    <t>http://transparencia.comitan.gob.mx/ART85/XXVII/DESARROLLO_URBANO/S003694.pdf</t>
  </si>
  <si>
    <t>http://transparencia.comitan.gob.mx/ART85/XXVII/DESARROLLO_URBANO/S003695.pdf</t>
  </si>
  <si>
    <t>http://transparencia.comitan.gob.mx/ART85/XXVII/DESARROLLO_URBANO/S003696.pdf</t>
  </si>
  <si>
    <t>http://transparencia.comitan.gob.mx/ART85/XXVII/DESARROLLO_URBANO/S003697.pdf</t>
  </si>
  <si>
    <t>http://transparencia.comitan.gob.mx/ART85/XXVII/DESARROLLO_URBANO/S003698.pdf</t>
  </si>
  <si>
    <t>http://transparencia.comitan.gob.mx/ART85/XXVII/DESARROLLO_URBANO/S003699.pdf</t>
  </si>
  <si>
    <t>http://transparencia.comitan.gob.mx/ART85/XXVII/DESARROLLO_URBANO/S003700.pdf</t>
  </si>
  <si>
    <t>http://transparencia.comitan.gob.mx/ART85/XXVII/DESARROLLO_URBANO/S003701.pdf</t>
  </si>
  <si>
    <t>http://transparencia.comitan.gob.mx/ART85/XXVII/DESARROLLO_URBANO/S003702.pdf</t>
  </si>
  <si>
    <t>http://transparencia.comitan.gob.mx/ART85/XXVII/DESARROLLO_URBANO/S003703.pdf</t>
  </si>
  <si>
    <t>http://transparencia.comitan.gob.mx/ART85/XXVII/DESARROLLO_URBANO/S003704.pdf</t>
  </si>
  <si>
    <t>http://transparencia.comitan.gob.mx/ART85/XXVII/DESARROLLO_URBANO/S003705.pdf</t>
  </si>
  <si>
    <t>http://transparencia.comitan.gob.mx/ART85/XXVII/DESARROLLO_URBANO/S003706.pdf</t>
  </si>
  <si>
    <t>http://transparencia.comitan.gob.mx/ART85/XXVII/DESARROLLO_URBANO/S003707.pdf</t>
  </si>
  <si>
    <t>http://transparencia.comitan.gob.mx/ART85/XXVII/DESARROLLO_URBANO/S003708.pdf</t>
  </si>
  <si>
    <t>http://transparencia.comitan.gob.mx/ART85/XXVII/DESARROLLO_URBANO/S003709.pdf</t>
  </si>
  <si>
    <t>http://transparencia.comitan.gob.mx/ART85/XXVII/DESARROLLO_URBANO/S003710.pdf</t>
  </si>
  <si>
    <t>http://transparencia.comitan.gob.mx/ART85/XXVII/DESARROLLO_URBANO/S003711.pdf</t>
  </si>
  <si>
    <t>http://transparencia.comitan.gob.mx/ART85/XXVII/DESARROLLO_URBANO/S003712.pdf</t>
  </si>
  <si>
    <t>http://transparencia.comitan.gob.mx/ART85/XXVII/DESARROLLO_URBANO/S003713.pdf</t>
  </si>
  <si>
    <t>http://transparencia.comitan.gob.mx/ART85/XXVII/DESARROLLO_URBANO/S003714.pdf</t>
  </si>
  <si>
    <t>http://transparencia.comitan.gob.mx/ART85/XXVII/DESARROLLO_URBANO/S003715.pdf</t>
  </si>
  <si>
    <t>http://transparencia.comitan.gob.mx/ART85/XXVII/DESARROLLO_URBANO/S003716.pdf</t>
  </si>
  <si>
    <t>http://transparencia.comitan.gob.mx/ART85/XXVII/DESARROLLO_URBANO/S003717.pdf</t>
  </si>
  <si>
    <t>http://transparencia.comitan.gob.mx/ART85/XXVII/DESARROLLO_URBANO/S003718.pdf</t>
  </si>
  <si>
    <t>http://transparencia.comitan.gob.mx/ART85/XXVII/DESARROLLO_URBANO/S003719.pdf</t>
  </si>
  <si>
    <t>http://transparencia.comitan.gob.mx/ART85/XXVII/DESARROLLO_URBANO/S003720.pdf</t>
  </si>
  <si>
    <t>http://transparencia.comitan.gob.mx/ART85/XXVII/DESARROLLO_URBANO/S003721.pdf</t>
  </si>
  <si>
    <t>http://transparencia.comitan.gob.mx/ART85/XXVII/DESARROLLO_URBANO/S003722.pdf</t>
  </si>
  <si>
    <t>http://transparencia.comitan.gob.mx/ART85/XXVII/DESARROLLO_URBANO/S003723.pdf</t>
  </si>
  <si>
    <t>http://transparencia.comitan.gob.mx/ART85/XXVII/DESARROLLO_URBANO/S003724.pdf</t>
  </si>
  <si>
    <t>http://transparencia.comitan.gob.mx/ART85/XXVII/DESARROLLO_URBANO/S003725.pdf</t>
  </si>
  <si>
    <t>http://transparencia.comitan.gob.mx/ART85/XXVII/DESARROLLO_URBANO/S003726.pdf</t>
  </si>
  <si>
    <t>http://transparencia.comitan.gob.mx/ART85/XXVII/DESARROLLO_URBANO/S003727.pdf</t>
  </si>
  <si>
    <t>http://transparencia.comitan.gob.mx/ART85/XXVII/DESARROLLO_URBANO/S003728.pdf</t>
  </si>
  <si>
    <t>http://transparencia.comitan.gob.mx/ART85/XXVII/DESARROLLO_URBANO/S003729.pdf</t>
  </si>
  <si>
    <t>http://transparencia.comitan.gob.mx/ART85/XXVII/DESARROLLO_URBANO/S003730.pdf</t>
  </si>
  <si>
    <t>http://transparencia.comitan.gob.mx/ART85/XXVII/DESARROLLO_URBANO/S003731.pdf</t>
  </si>
  <si>
    <t>http://transparencia.comitan.gob.mx/ART85/XXVII/DESARROLLO_URBANO/S003732.pdf</t>
  </si>
  <si>
    <t>http://transparencia.comitan.gob.mx/ART85/XXVII/DESARROLLO_URBANO/S003733.pdf</t>
  </si>
  <si>
    <t>http://transparencia.comitan.gob.mx/ART85/XXVII/DESARROLLO_URBANO/S003734.pdf</t>
  </si>
  <si>
    <t>http://transparencia.comitan.gob.mx/ART85/XXVII/DESARROLLO_URBANO/S003735.pdf</t>
  </si>
  <si>
    <t>http://transparencia.comitan.gob.mx/ART85/XXVII/DESARROLLO_URBANO/S003736.pdf</t>
  </si>
  <si>
    <t>http://transparencia.comitan.gob.mx/ART85/XXVII/DESARROLLO_URBANO/S003737.pdf</t>
  </si>
  <si>
    <t>http://transparencia.comitan.gob.mx/ART85/XXVII/DESARROLLO_URBANO/S003738.pdf</t>
  </si>
  <si>
    <t>http://transparencia.comitan.gob.mx/ART85/XXVII/DESARROLLO_URBANO/S003739.pdf</t>
  </si>
  <si>
    <t>http://transparencia.comitan.gob.mx/ART85/XXVII/DESARROLLO_URBANO/S003740.pdf</t>
  </si>
  <si>
    <t>http://transparencia.comitan.gob.mx/ART85/XXVII/DESARROLLO_URBANO/S003741.pdf</t>
  </si>
  <si>
    <t>http://transparencia.comitan.gob.mx/ART85/XXVII/DESARROLLO_URBANO/S003742.pdf</t>
  </si>
  <si>
    <t>http://transparencia.comitan.gob.mx/ART85/XXVII/DESARROLLO_URBANO/S003743.pdf</t>
  </si>
  <si>
    <t>http://transparencia.comitan.gob.mx/ART85/XXVII/DESARROLLO_URBANO/S003744.pdf</t>
  </si>
  <si>
    <t>http://transparencia.comitan.gob.mx/ART85/XXVII/DESARROLLO_URBANO/S003745.pdf</t>
  </si>
  <si>
    <t>http://transparencia.comitan.gob.mx/ART85/XXVII/DESARROLLO_URBANO/S003746.pdf</t>
  </si>
  <si>
    <t>http://transparencia.comitan.gob.mx/ART85/XXVII/DESARROLLO_URBANO/S003747.pdf</t>
  </si>
  <si>
    <t>http://transparencia.comitan.gob.mx/ART85/XXVII/DESARROLLO_URBANO/S003748.pdf</t>
  </si>
  <si>
    <t>http://transparencia.comitan.gob.mx/ART85/XXVII/DESARROLLO_URBANO/S003749.pdf</t>
  </si>
  <si>
    <t>http://transparencia.comitan.gob.mx/ART85/XXVII/DESARROLLO_URBANO/S003750.pdf</t>
  </si>
  <si>
    <t>http://transparencia.comitan.gob.mx/ART85/XXVII/DESARROLLO_URBANO/S003751.pdf</t>
  </si>
  <si>
    <t>http://transparencia.comitan.gob.mx/ART85/XXVII/DESARROLLO_URBANO/S003752.pdf</t>
  </si>
  <si>
    <t>http://transparencia.comitan.gob.mx/ART85/XXVII/DESARROLLO_URBANO/S003753.pdf</t>
  </si>
  <si>
    <t>http://transparencia.comitan.gob.mx/ART85/XXVII/DESARROLLO_URBANO/S003754.pdf</t>
  </si>
  <si>
    <t>http://transparencia.comitan.gob.mx/ART85/XXVII/DESARROLLO_URBANO/S003755.pdf</t>
  </si>
  <si>
    <t>http://transparencia.comitan.gob.mx/ART85/XXVII/DESARROLLO_URBANO/S003756.pdf</t>
  </si>
  <si>
    <t>http://transparencia.comitan.gob.mx/ART85/XXVII/DESARROLLO_URBANO/S003757.pdf</t>
  </si>
  <si>
    <t>http://transparencia.comitan.gob.mx/ART85/XXVII/DESARROLLO_URBANO/S003758.pdf</t>
  </si>
  <si>
    <t>http://transparencia.comitan.gob.mx/ART85/XXVII/DESARROLLO_URBANO/S003759.pdf</t>
  </si>
  <si>
    <t>http://transparencia.comitan.gob.mx/ART85/XXVII/DESARROLLO_URBANO/S003760.pdf</t>
  </si>
  <si>
    <t>http://transparencia.comitan.gob.mx/ART85/XXVII/DESARROLLO_URBANO/S003761.pdf</t>
  </si>
  <si>
    <t>http://transparencia.comitan.gob.mx/ART85/XXVII/DESARROLLO_URBANO/S003762.pdf</t>
  </si>
  <si>
    <t>http://transparencia.comitan.gob.mx/ART85/XXVII/DESARROLLO_URBANO/S003763.pdf</t>
  </si>
  <si>
    <t>http://transparencia.comitan.gob.mx/ART85/XXVII/DESARROLLO_URBANO/S003764.pdf</t>
  </si>
  <si>
    <t>http://transparencia.comitan.gob.mx/ART85/XXVII/DESARROLLO_URBANO/S003765.pdf</t>
  </si>
  <si>
    <t>http://transparencia.comitan.gob.mx/ART85/XXVII/DESARROLLO_URBANO/S003766.pdf</t>
  </si>
  <si>
    <t>http://transparencia.comitan.gob.mx/ART85/XXVII/DESARROLLO_URBANO/S003767.pdf</t>
  </si>
  <si>
    <t>http://transparencia.comitan.gob.mx/ART85/XXVII/DESARROLLO_URBANO/S003768.pdf</t>
  </si>
  <si>
    <t>http://transparencia.comitan.gob.mx/ART85/XXVII/DESARROLLO_URBANO/S003769.pdf</t>
  </si>
  <si>
    <t>http://transparencia.comitan.gob.mx/ART85/XXVII/DESARROLLO_URBANO/S003770.pdf</t>
  </si>
  <si>
    <t>http://transparencia.comitan.gob.mx/ART85/XXVII/DESARROLLO_URBANO/S003771.pdf</t>
  </si>
  <si>
    <t>http://transparencia.comitan.gob.mx/ART85/XXVII/DESARROLLO_URBANO/S003772.pdf</t>
  </si>
  <si>
    <t>http://transparencia.comitan.gob.mx/ART85/XXVII/DESARROLLO_URBANO/S003773.pdf</t>
  </si>
  <si>
    <t>http://transparencia.comitan.gob.mx/ART85/XXVII/DESARROLLO_URBANO/S003774.pdf</t>
  </si>
  <si>
    <t>http://transparencia.comitan.gob.mx/ART85/XXVII/DESARROLLO_URBANO/S003775.pdf</t>
  </si>
  <si>
    <t>http://transparencia.comitan.gob.mx/ART85/XXVII/DESARROLLO_URBANO/S003776.pdf</t>
  </si>
  <si>
    <t>http://transparencia.comitan.gob.mx/ART85/XXVII/DESARROLLO_URBANO/S003777.pdf</t>
  </si>
  <si>
    <t>http://transparencia.comitan.gob.mx/ART85/XXVII/DESARROLLO_URBANO/S003778.pdf</t>
  </si>
  <si>
    <t>http://transparencia.comitan.gob.mx/ART85/XXVII/DESARROLLO_URBANO/S003779.pdf</t>
  </si>
  <si>
    <t>http://transparencia.comitan.gob.mx/ART85/XXVII/DESARROLLO_URBANO/S003780.pdf</t>
  </si>
  <si>
    <t>http://transparencia.comitan.gob.mx/ART85/XXVII/DESARROLLO_URBANO/S003781.pdf</t>
  </si>
  <si>
    <t>http://transparencia.comitan.gob.mx/ART85/XXVII/DESARROLLO_URBANO/S003782.pdf</t>
  </si>
  <si>
    <t>http://transparencia.comitan.gob.mx/ART85/XXVII/DESARROLLO_URBANO/S003783.pdf</t>
  </si>
  <si>
    <t>http://transparencia.comitan.gob.mx/ART85/XXVII/DESARROLLO_URBANO/S003784.pdf</t>
  </si>
  <si>
    <t>http://transparencia.comitan.gob.mx/ART85/XXVII/DESARROLLO_URBANO/S003785.pdf</t>
  </si>
  <si>
    <t>http://transparencia.comitan.gob.mx/ART85/XXVII/DESARROLLO_URBANO/S003786.pdf</t>
  </si>
  <si>
    <t>http://transparencia.comitan.gob.mx/ART85/XXVII/DESARROLLO_URBANO/S003787.pdf</t>
  </si>
  <si>
    <t>http://transparencia.comitan.gob.mx/ART85/XXVII/DESARROLLO_URBANO/S003788.pdf</t>
  </si>
  <si>
    <t>http://transparencia.comitan.gob.mx/ART85/XXVII/DESARROLLO_URBANO/S003789.pdf</t>
  </si>
  <si>
    <t>http://transparencia.comitan.gob.mx/ART85/XXVII/DESARROLLO_URBANO/S003790.pdf</t>
  </si>
  <si>
    <t>http://transparencia.comitan.gob.mx/ART85/XXVII/DESARROLLO_URBANO/S003791.pdf</t>
  </si>
  <si>
    <t>http://transparencia.comitan.gob.mx/ART85/XXVII/DESARROLLO_URBANO/S003792.pdf</t>
  </si>
  <si>
    <t>http://transparencia.comitan.gob.mx/ART85/XXVII/DESARROLLO_URBANO/S003793.pdf</t>
  </si>
  <si>
    <t>http://transparencia.comitan.gob.mx/ART85/XXVII/DESARROLLO_URBANO/S003794.pdf</t>
  </si>
  <si>
    <t>http://transparencia.comitan.gob.mx/ART85/XXVII/DESARROLLO_URBANO/S003795.pdf</t>
  </si>
  <si>
    <t>http://transparencia.comitan.gob.mx/ART85/XXVII/DESARROLLO_URBANO/S003796.pdf</t>
  </si>
  <si>
    <t>http://transparencia.comitan.gob.mx/ART85/XXVII/DESARROLLO_URBANO/S003797.pdf</t>
  </si>
  <si>
    <t>http://transparencia.comitan.gob.mx/ART85/XXVII/DESARROLLO_URBANO/S003798.pdf</t>
  </si>
  <si>
    <t>http://transparencia.comitan.gob.mx/ART85/XXVII/DESARROLLO_URBANO/S003799.pdf</t>
  </si>
  <si>
    <t>http://transparencia.comitan.gob.mx/ART85/XXVII/DESARROLLO_URBANO/S003800.pdf</t>
  </si>
  <si>
    <t>http://transparencia.comitan.gob.mx/ART85/XXVII/DESARROLLO_URBANO/S003801.pdf</t>
  </si>
  <si>
    <t>http://transparencia.comitan.gob.mx/ART85/XXVII/DESARROLLO_URBANO/S003802.pdf</t>
  </si>
  <si>
    <t>http://transparencia.comitan.gob.mx/ART85/XXVII/DESARROLLO_URBANO/S003803.pdf</t>
  </si>
  <si>
    <t>http://transparencia.comitan.gob.mx/ART85/XXVII/DESARROLLO_URBANO/S003804.pdf</t>
  </si>
  <si>
    <t>http://transparencia.comitan.gob.mx/ART85/XXVII/DESARROLLO_URBANO/S003805.pdf</t>
  </si>
  <si>
    <t>http://transparencia.comitan.gob.mx/ART85/XXVII/DESARROLLO_URBANO/S003806.pdf</t>
  </si>
  <si>
    <t>http://transparencia.comitan.gob.mx/ART85/XXVII/DESARROLLO_URBANO/S003807.pdf</t>
  </si>
  <si>
    <t>http://transparencia.comitan.gob.mx/ART85/XXVII/DESARROLLO_URBANO/S003808.pdf</t>
  </si>
  <si>
    <t>http://transparencia.comitan.gob.mx/ART85/XXVII/DESARROLLO_URBANO/S003809.pdf</t>
  </si>
  <si>
    <t>http://transparencia.comitan.gob.mx/ART85/XXVII/DESARROLLO_URBANO/S003810.pdf</t>
  </si>
  <si>
    <t>http://transparencia.comitan.gob.mx/ART85/XXVII/DESARROLLO_URBANO/S003811.pdf</t>
  </si>
  <si>
    <t>http://transparencia.comitan.gob.mx/ART85/XXVII/DESARROLLO_URBANO/S003812.pdf</t>
  </si>
  <si>
    <t>http://transparencia.comitan.gob.mx/ART85/XXVII/DESARROLLO_URBANO/S003813.pdf</t>
  </si>
  <si>
    <t>http://transparencia.comitan.gob.mx/ART85/XXVII/DESARROLLO_URBANO/S003814.pdf</t>
  </si>
  <si>
    <t>http://transparencia.comitan.gob.mx/ART85/XXVII/DESARROLLO_URBANO/S003815.pdf</t>
  </si>
  <si>
    <t>http://transparencia.comitan.gob.mx/ART85/XXVII/DESARROLLO_URBANO/S003816.pdf</t>
  </si>
  <si>
    <t>http://transparencia.comitan.gob.mx/ART85/XXVII/DESARROLLO_URBANO/S003817.pdf</t>
  </si>
  <si>
    <t>http://transparencia.comitan.gob.mx/ART85/XXVII/DESARROLLO_URBANO/S003818.pdf</t>
  </si>
  <si>
    <t>http://transparencia.comitan.gob.mx/ART85/XXVII/DESARROLLO_URBANO/S003819.pdf</t>
  </si>
  <si>
    <t>http://transparencia.comitan.gob.mx/ART85/XXVII/DESARROLLO_URBANO/S003820.pdf</t>
  </si>
  <si>
    <t>http://transparencia.comitan.gob.mx/ART85/XXVII/DESARROLLO_URBANO/S003821.pdf</t>
  </si>
  <si>
    <t>http://transparencia.comitan.gob.mx/ART85/XXVII/DESARROLLO_URBANO/S003822.pdf</t>
  </si>
  <si>
    <t>http://transparencia.comitan.gob.mx/ART85/XXVII/DESARROLLO_URBANO/S003823.pdf</t>
  </si>
  <si>
    <t>http://transparencia.comitan.gob.mx/ART85/XXVII/DESARROLLO_URBANO/S003824.pdf</t>
  </si>
  <si>
    <t>http://transparencia.comitan.gob.mx/ART85/XXVII/DESARROLLO_URBANO/S003825.pdf</t>
  </si>
  <si>
    <t>http://transparencia.comitan.gob.mx/ART85/XXVII/DESARROLLO_URBANO/S003826.pdf</t>
  </si>
  <si>
    <t>http://transparencia.comitan.gob.mx/ART85/XXVII/DESARROLLO_URBANO/S003827.pdf</t>
  </si>
  <si>
    <t>http://transparencia.comitan.gob.mx/ART85/XXVII/DESARROLLO_URBANO/S003828.pdf</t>
  </si>
  <si>
    <t>http://transparencia.comitan.gob.mx/ART85/XXVII/DESARROLLO_URBANO/S003829.pdf</t>
  </si>
  <si>
    <t>http://transparencia.comitan.gob.mx/ART85/XXVII/DESARROLLO_URBANO/S003830.pdf</t>
  </si>
  <si>
    <t>http://transparencia.comitan.gob.mx/ART85/XXVII/DESARROLLO_URBANO/S003831.pdf</t>
  </si>
  <si>
    <t>http://transparencia.comitan.gob.mx/ART85/XXVII/DESARROLLO_URBANO/S003832.pdf</t>
  </si>
  <si>
    <t>http://transparencia.comitan.gob.mx/ART85/XXVII/DESARROLLO_URBANO/S003833.pdf</t>
  </si>
  <si>
    <t>http://transparencia.comitan.gob.mx/ART85/XXVII/DESARROLLO_URBANO/S003834.pdf</t>
  </si>
  <si>
    <t>http://transparencia.comitan.gob.mx/ART85/XXVII/DESARROLLO_URBANO/S003835.pdf</t>
  </si>
  <si>
    <t>http://transparencia.comitan.gob.mx/ART85/XXVII/DESARROLLO_URBANO/S003836.pdf</t>
  </si>
  <si>
    <t>http://transparencia.comitan.gob.mx/ART85/XXVII/DESARROLLO_URBANO/S003837.pdf</t>
  </si>
  <si>
    <t>http://transparencia.comitan.gob.mx/ART85/XXVII/DESARROLLO_URBANO/S003838.pdf</t>
  </si>
  <si>
    <t>http://transparencia.comitan.gob.mx/ART85/XXVII/DESARROLLO_URBANO/S003839.pdf</t>
  </si>
  <si>
    <t>http://transparencia.comitan.gob.mx/ART85/XXVII/DESARROLLO_URBANO/S003840.pdf</t>
  </si>
  <si>
    <t>http://transparencia.comitan.gob.mx/ART85/XXVII/DESARROLLO_URBANO/S003841.pdf</t>
  </si>
  <si>
    <t>http://transparencia.comitan.gob.mx/ART85/XXVII/DESARROLLO_URBANO/S003842.pdf</t>
  </si>
  <si>
    <t>http://transparencia.comitan.gob.mx/ART85/XXVII/DESARROLLO_URBANO/S003843.pdf</t>
  </si>
  <si>
    <t>http://transparencia.comitan.gob.mx/ART85/XXVII/DESARROLLO_URBANO/S003844.pdf</t>
  </si>
  <si>
    <t>http://transparencia.comitan.gob.mx/ART85/XXVII/DESARROLLO_URBANO/S003845.pdf</t>
  </si>
  <si>
    <t>http://transparencia.comitan.gob.mx/ART85/XXVII/DESARROLLO_URBANO/S003846.pdf</t>
  </si>
  <si>
    <t>http://transparencia.comitan.gob.mx/ART85/XXVII/DESARROLLO_URBANO/S003847.pdf</t>
  </si>
  <si>
    <t>http://transparencia.comitan.gob.mx/ART85/XXVII/DESARROLLO_URBANO/S003848.pdf</t>
  </si>
  <si>
    <t>http://transparencia.comitan.gob.mx/ART85/XXVII/DESARROLLO_URBANO/S003849.pdf</t>
  </si>
  <si>
    <t>http://transparencia.comitan.gob.mx/ART85/XXVII/DESARROLLO_URBANO/S003850.pdf</t>
  </si>
  <si>
    <t>http://transparencia.comitan.gob.mx/ART85/XXVII/DESARROLLO_URBANO/S003851.pdf</t>
  </si>
  <si>
    <t>http://transparencia.comitan.gob.mx/ART85/XXVII/DESARROLLO_URBANO/S003852.pdf</t>
  </si>
  <si>
    <t>http://transparencia.comitan.gob.mx/ART85/XXVII/DESARROLLO_URBANO/S003853.pdf</t>
  </si>
  <si>
    <t>http://transparencia.comitan.gob.mx/ART85/XXVII/DESARROLLO_URBANO/S003854.pdf</t>
  </si>
  <si>
    <t>http://transparencia.comitan.gob.mx/ART85/XXVII/DESARROLLO_URBANO/S003855.pdf</t>
  </si>
  <si>
    <t>http://transparencia.comitan.gob.mx/ART85/XXVII/DESARROLLO_URBANO/S003856.pdf</t>
  </si>
  <si>
    <t>http://transparencia.comitan.gob.mx/ART85/XXVII/DESARROLLO_URBANO/S003857.pdf</t>
  </si>
  <si>
    <t>http://transparencia.comitan.gob.mx/ART85/XXVII/DESARROLLO_URBANO/S003858.pdf</t>
  </si>
  <si>
    <t>http://transparencia.comitan.gob.mx/ART85/XXVII/DESARROLLO_URBANO/S003859.pdf</t>
  </si>
  <si>
    <t>http://transparencia.comitan.gob.mx/ART85/XXVII/DESARROLLO_URBANO/S003860.pdf</t>
  </si>
  <si>
    <t>http://transparencia.comitan.gob.mx/ART85/XXVII/DESARROLLO_URBANO/S003861.pdf</t>
  </si>
  <si>
    <t>http://transparencia.comitan.gob.mx/ART85/XXVII/DESARROLLO_URBANO/S003862.pdf</t>
  </si>
  <si>
    <t>http://transparencia.comitan.gob.mx/ART85/XXVII/DESARROLLO_URBANO/S003863.pdf</t>
  </si>
  <si>
    <t>http://transparencia.comitan.gob.mx/ART85/XXVII/DESARROLLO_URBANO/S003864.pdf</t>
  </si>
  <si>
    <t>http://transparencia.comitan.gob.mx/ART85/XXVII/DESARROLLO_URBANO/S003865.pdf</t>
  </si>
  <si>
    <t>http://transparencia.comitan.gob.mx/ART85/XXVII/DESARROLLO_URBANO/S003866.pdf</t>
  </si>
  <si>
    <t>http://transparencia.comitan.gob.mx/ART85/XXVII/DESARROLLO_URBANO/S003867.pdf</t>
  </si>
  <si>
    <t>http://transparencia.comitan.gob.mx/ART85/XXVII/DESARROLLO_URBANO/S003868.pdf</t>
  </si>
  <si>
    <t>http://transparencia.comitan.gob.mx/ART85/XXVII/DESARROLLO_URBANO/S003869.pdf</t>
  </si>
  <si>
    <t>http://transparencia.comitan.gob.mx/ART85/XXVII/DESARROLLO_URBANO/S003870.pdf</t>
  </si>
  <si>
    <t>http://transparencia.comitan.gob.mx/ART85/XXVII/DESARROLLO_URBANO/S003871.pdf</t>
  </si>
  <si>
    <t>http://transparencia.comitan.gob.mx/ART85/XXVII/DESARROLLO_URBANO/S003872.pdf</t>
  </si>
  <si>
    <t>http://transparencia.comitan.gob.mx/ART85/XXVII/DESARROLLO_URBANO/S003873.pdf</t>
  </si>
  <si>
    <t>http://transparencia.comitan.gob.mx/ART85/XXVII/DESARROLLO_URBANO/S003874.pdf</t>
  </si>
  <si>
    <t>http://transparencia.comitan.gob.mx/ART85/XXVII/DESARROLLO_URBANO/S003875.pdf</t>
  </si>
  <si>
    <t>http://transparencia.comitan.gob.mx/ART85/XXVII/DESARROLLO_URBANO/S003876.pdf</t>
  </si>
  <si>
    <t>http://transparencia.comitan.gob.mx/ART85/XXVII/DESARROLLO_URBANO/S003877.pdf</t>
  </si>
  <si>
    <t>http://transparencia.comitan.gob.mx/ART85/XXVII/DESARROLLO_URBANO/S003878.pdf</t>
  </si>
  <si>
    <t>http://transparencia.comitan.gob.mx/ART85/XXVII/DESARROLLO_URBANO/S003879.pdf</t>
  </si>
  <si>
    <t>http://transparencia.comitan.gob.mx/ART85/XXVII/DESARROLLO_URBANO/S003880.pdf</t>
  </si>
  <si>
    <t>http://transparencia.comitan.gob.mx/ART85/XXVII/DESARROLLO_URBANO/S003881.pdf</t>
  </si>
  <si>
    <t>http://transparencia.comitan.gob.mx/ART85/XXVII/DESARROLLO_URBANO/S003882.pdf</t>
  </si>
  <si>
    <t>http://transparencia.comitan.gob.mx/ART85/XXVII/DESARROLLO_URBANO/S003883.pdf</t>
  </si>
  <si>
    <t>http://transparencia.comitan.gob.mx/ART85/XXVII/DESARROLLO_URBANO/S003884.pdf</t>
  </si>
  <si>
    <t>http://transparencia.comitan.gob.mx/ART85/XXVII/DESARROLLO_URBANO/S003885.pdf</t>
  </si>
  <si>
    <t>http://transparencia.comitan.gob.mx/ART85/XXVII/DESARROLLO_URBANO/S003886.pdf</t>
  </si>
  <si>
    <t>http://transparencia.comitan.gob.mx/ART85/XXVII/DESARROLLO_URBANO/S003887.pdf</t>
  </si>
  <si>
    <t>http://transparencia.comitan.gob.mx/ART85/XXVII/DESARROLLO_URBANO/S003888.pdf</t>
  </si>
  <si>
    <t>http://transparencia.comitan.gob.mx/ART85/XXVII/DESARROLLO_URBANO/S003889.pdf</t>
  </si>
  <si>
    <t>http://transparencia.comitan.gob.mx/ART85/XXVII/DESARROLLO_URBANO/S003890.pdf</t>
  </si>
  <si>
    <t>http://transparencia.comitan.gob.mx/ART85/XXVII/DESARROLLO_URBANO/S003891.pdf</t>
  </si>
  <si>
    <t>http://transparencia.comitan.gob.mx/ART85/XXVII/DESARROLLO_URBANO/S003892.pdf</t>
  </si>
  <si>
    <t>http://transparencia.comitan.gob.mx/ART85/XXVII/DESARROLLO_URBANO/S003893.pdf</t>
  </si>
  <si>
    <t>http://transparencia.comitan.gob.mx/ART85/XXVII/DESARROLLO_URBANO/S003894.pdf</t>
  </si>
  <si>
    <t>http://transparencia.comitan.gob.mx/ART85/XXVII/DESARROLLO_URBANO/S003895.pdf</t>
  </si>
  <si>
    <t>http://transparencia.comitan.gob.mx/ART85/XXVII/DESARROLLO_URBANO/S003896.pdf</t>
  </si>
  <si>
    <t>http://transparencia.comitan.gob.mx/ART85/XXVII/DESARROLLO_URBANO/S003897.pdf</t>
  </si>
  <si>
    <t>http://transparencia.comitan.gob.mx/ART85/XXVII/DESARROLLO_URBANO/S003898.pdf</t>
  </si>
  <si>
    <t>http://transparencia.comitan.gob.mx/ART85/XXVII/DESARROLLO_URBANO/S003899.pdf</t>
  </si>
  <si>
    <t>http://transparencia.comitan.gob.mx/ART85/XXVII/DESARROLLO_URBANO/S003900.pdf</t>
  </si>
  <si>
    <t>http://transparencia.comitan.gob.mx/ART85/XXVII/DESARROLLO_URBANO/S003901.pdf</t>
  </si>
  <si>
    <t>http://transparencia.comitan.gob.mx/ART85/XXVII/DESARROLLO_URBANO/S003902.pdf</t>
  </si>
  <si>
    <t>http://transparencia.comitan.gob.mx/ART85/XXVII/DESARROLLO_URBANO/S003903.pdf</t>
  </si>
  <si>
    <t>http://transparencia.comitan.gob.mx/ART85/XXVII/DESARROLLO_URBANO/S003904.pdf</t>
  </si>
  <si>
    <t>http://transparencia.comitan.gob.mx/ART85/XXVII/DESARROLLO_URBANO/S003905.pdf</t>
  </si>
  <si>
    <t>http://transparencia.comitan.gob.mx/ART85/XXVII/DESARROLLO_URBANO/S003906.pdf</t>
  </si>
  <si>
    <t>http://transparencia.comitan.gob.mx/ART85/XXVII/DESARROLLO_URBANO/S003907.pdf</t>
  </si>
  <si>
    <t>http://transparencia.comitan.gob.mx/ART85/XXVII/DESARROLLO_URBANO/S003908.pdf</t>
  </si>
  <si>
    <t>http://transparencia.comitan.gob.mx/ART85/XXVII/DESARROLLO_URBANO/S003909.pdf</t>
  </si>
  <si>
    <t>http://transparencia.comitan.gob.mx/ART85/XXVII/DESARROLLO_URBANO/S003910.pdf</t>
  </si>
  <si>
    <t>http://transparencia.comitan.gob.mx/ART85/XXVII/DESARROLLO_URBANO/S003911.pdf</t>
  </si>
  <si>
    <t>http://transparencia.comitan.gob.mx/ART85/XXVII/DESARROLLO_URBANO/S003912.pdf</t>
  </si>
  <si>
    <t>http://transparencia.comitan.gob.mx/ART85/XXVII/DESARROLLO_URBANO/S003913.pdf</t>
  </si>
  <si>
    <t>http://transparencia.comitan.gob.mx/ART85/XXVII/DESARROLLO_URBANO/S003914.pdf</t>
  </si>
  <si>
    <t>http://transparencia.comitan.gob.mx/ART85/XXVII/DESARROLLO_URBANO/S003915.pdf</t>
  </si>
  <si>
    <t>http://transparencia.comitan.gob.mx/ART85/XXVII/DESARROLLO_URBANO/S003916.pdf</t>
  </si>
  <si>
    <t>http://transparencia.comitan.gob.mx/ART85/XXVII/DESARROLLO_URBANO/S003917.pdf</t>
  </si>
  <si>
    <t>http://transparencia.comitan.gob.mx/ART85/XXVII/DESARROLLO_URBANO/S003918.pdf</t>
  </si>
  <si>
    <t>http://transparencia.comitan.gob.mx/ART85/XXVII/DESARROLLO_URBANO/S003919.pdf</t>
  </si>
  <si>
    <t>http://transparencia.comitan.gob.mx/ART85/XXVII/DESARROLLO_URBANO/S003920.pdf</t>
  </si>
  <si>
    <t>http://transparencia.comitan.gob.mx/ART85/XXVII/DESARROLLO_URBANO/S003921.pdf</t>
  </si>
  <si>
    <t>http://transparencia.comitan.gob.mx/ART85/XXVII/DESARROLLO_URBANO/S003922.pdf</t>
  </si>
  <si>
    <t>http://transparencia.comitan.gob.mx/ART85/XXVII/DESARROLLO_URBANO/S003923.pdf</t>
  </si>
  <si>
    <t>http://transparencia.comitan.gob.mx/ART85/XXVII/DESARROLLO_URBANO/S003928.pdf</t>
  </si>
  <si>
    <t>http://transparencia.comitan.gob.mx/ART85/XXVII/DESARROLLO_URBANO/S003929.pdf</t>
  </si>
  <si>
    <t>http://transparencia.comitan.gob.mx/ART85/XXVII/DESARROLLO_URBANO/S003930.pdf</t>
  </si>
  <si>
    <t>http://transparencia.comitan.gob.mx/ART85/XXVII/DESARROLLO_URBANO/S003940.pdf</t>
  </si>
  <si>
    <t>http://transparencia.comitan.gob.mx/ART85/XXVII/DESARROLLO_URBANO/S003931.pdf</t>
  </si>
  <si>
    <t>http://transparencia.comitan.gob.mx/ART85/XXVII/DESARROLLO_URBANO/S003932.pdf</t>
  </si>
  <si>
    <t>http://transparencia.comitan.gob.mx/ART85/XXVII/DESARROLLO_URBANO/S003933.pdf</t>
  </si>
  <si>
    <t>http://transparencia.comitan.gob.mx/ART85/XXVII/DESARROLLO_URBANO/S003934.pdf</t>
  </si>
  <si>
    <t>http://transparencia.comitan.gob.mx/ART85/XXVII/DESARROLLO_URBANO/S003935.pdf</t>
  </si>
  <si>
    <t>http://transparencia.comitan.gob.mx/ART85/XXVII/DESARROLLO_URBANO/S003936.pdf</t>
  </si>
  <si>
    <t>http://transparencia.comitan.gob.mx/ART85/XXVII/DESARROLLO_URBANO/S003937.pdf</t>
  </si>
  <si>
    <t>http://transparencia.comitan.gob.mx/ART85/XXVII/DESARROLLO_URBANO/S003938.pdf</t>
  </si>
  <si>
    <t>http://transparencia.comitan.gob.mx/ART85/XXVII/DESARROLLO_URBANO/S003941.pdf</t>
  </si>
  <si>
    <t>http://transparencia.comitan.gob.mx/ART85/XXVII/DESARROLLO_URBANO/S003945.pdf</t>
  </si>
  <si>
    <t>http://transparencia.comitan.gob.mx/ART85/XXVII/DESARROLLO_URBANO/S003946.pdf</t>
  </si>
  <si>
    <t>http://transparencia.comitan.gob.mx/ART85/XXVII/DESARROLLO_URBANO/S003947.pdf</t>
  </si>
  <si>
    <t>http://transparencia.comitan.gob.mx/ART85/XXVII/DESARROLLO_URBANO/S003948.pdf</t>
  </si>
  <si>
    <t>http://transparencia.comitan.gob.mx/ART85/XXVII/DESARROLLO_URBANO/S003949.pdf</t>
  </si>
  <si>
    <t>http://transparencia.comitan.gob.mx/ART85/XXVII/DESARROLLO_URBANO/S003951.pdf</t>
  </si>
  <si>
    <t>http://transparencia.comitan.gob.mx/ART85/XXVII/DESARROLLO_URBANO/S003952.pdf</t>
  </si>
  <si>
    <t>http://transparencia.comitan.gob.mx/ART85/XXVII/DESARROLLO_URBANO/S003953.pdf</t>
  </si>
  <si>
    <t>http://transparencia.comitan.gob.mx/ART85/XXVII/DESARROLLO_URBANO/S003954.pdf</t>
  </si>
  <si>
    <t>http://transparencia.comitan.gob.mx/ART85/XXVII/DESARROLLO_URBANO/S003955.pdf</t>
  </si>
  <si>
    <t>http://transparencia.comitan.gob.mx/ART85/XXVII/DESARROLLO_URBANO/S003956.pdf</t>
  </si>
  <si>
    <t>http://transparencia.comitan.gob.mx/ART85/XXVII/DESARROLLO_URBANO/S003957.pdf</t>
  </si>
  <si>
    <t>http://transparencia.comitan.gob.mx/ART85/XXVII/DESARROLLO_URBANO/S003958.pdf</t>
  </si>
  <si>
    <t>http://transparencia.comitan.gob.mx/ART85/XXVII/DESARROLLO_URBANO/S003959.pdf</t>
  </si>
  <si>
    <t>http://transparencia.comitan.gob.mx/ART85/XXVII/DESARROLLO_URBANO/S003960.pdf</t>
  </si>
  <si>
    <t>http://transparencia.comitan.gob.mx/ART85/XXVII/DESARROLLO_URBANO/S003961.pdf</t>
  </si>
  <si>
    <t>http://transparencia.comitan.gob.mx/ART85/XXVII/DESARROLLO_URBANO/S003962.pdf</t>
  </si>
  <si>
    <t>http://transparencia.comitan.gob.mx/ART85/XXVII/DESARROLLO_URBANO/S003963.pdf</t>
  </si>
  <si>
    <t>http://transparencia.comitan.gob.mx/ART85/XXVII/DESARROLLO_URBANO/S003964.pdf</t>
  </si>
  <si>
    <t>http://transparencia.comitan.gob.mx/ART85/XXVII/DESARROLLO_URBANO/S003965.pdf</t>
  </si>
  <si>
    <t>http://transparencia.comitan.gob.mx/ART85/XXVII/DESARROLLO_URBANO/S003966.pdf</t>
  </si>
  <si>
    <t>http://transparencia.comitan.gob.mx/ART85/XXVII/DESARROLLO_URBANO/S003967.pdf</t>
  </si>
  <si>
    <t>http://transparencia.comitan.gob.mx/ART85/XXVII/DESARROLLO_URBANO/S003968.pdf</t>
  </si>
  <si>
    <t>http://transparencia.comitan.gob.mx/ART85/XXVII/DESARROLLO_URBANO/S003969.pdf</t>
  </si>
  <si>
    <t>http://transparencia.comitan.gob.mx/ART85/XXVII/DESARROLLO_URBANO/S003970.pdf</t>
  </si>
  <si>
    <t>http://transparencia.comitan.gob.mx/ART85/XXVII/DESARROLLO_URBANO/S003971.pdf</t>
  </si>
  <si>
    <t>http://transparencia.comitan.gob.mx/ART85/XXVII/DESARROLLO_URBANO/S003972.pdf</t>
  </si>
  <si>
    <t>http://transparencia.comitan.gob.mx/ART85/XXVII/DESARROLLO_URBANO/S003973.pdf</t>
  </si>
  <si>
    <t>http://transparencia.comitan.gob.mx/ART85/XXVII/DESARROLLO_URBANO/S003974.pdf</t>
  </si>
  <si>
    <t>http://transparencia.comitan.gob.mx/ART85/XXVII/DESARROLLO_URBANO/S003975.pdf</t>
  </si>
  <si>
    <t>http://transparencia.comitan.gob.mx/ART85/XXVII/DESARROLLO_URBANO/S003976.pdf</t>
  </si>
  <si>
    <t>http://transparencia.comitan.gob.mx/ART85/XXVII/DESARROLLO_URBANO/S003977.pdf</t>
  </si>
  <si>
    <t>http://transparencia.comitan.gob.mx/ART85/XXVII/DESARROLLO_URBANO/S003978.pdf</t>
  </si>
  <si>
    <t>http://transparencia.comitan.gob.mx/ART85/XXVII/DESARROLLO_URBANO/S003979.pdf</t>
  </si>
  <si>
    <t>http://transparencia.comitan.gob.mx/ART85/XXVII/DESARROLLO_URBANO/S003981.pdf</t>
  </si>
  <si>
    <t>http://transparencia.comitan.gob.mx/ART85/XXVII/DESARROLLO_URBANO/S003982.pdf</t>
  </si>
  <si>
    <t>http://transparencia.comitan.gob.mx/ART85/XXVII/DESARROLLO_URBANO/S003983.pdf</t>
  </si>
  <si>
    <t>http://transparencia.comitan.gob.mx/ART85/XXVII/DESARROLLO_URBANO/S003984.pdf</t>
  </si>
  <si>
    <t>http://transparencia.comitan.gob.mx/ART85/XXVII/DESARROLLO_URBANO/S003985.pdf</t>
  </si>
  <si>
    <t>http://transparencia.comitan.gob.mx/ART85/XXVII/DESARROLLO_URBANO/S003986.pdf</t>
  </si>
  <si>
    <t>http://transparencia.comitan.gob.mx/ART85/XXVII/DESARROLLO_URBANO/S003987.pdf</t>
  </si>
  <si>
    <t>http://transparencia.comitan.gob.mx/ART85/XXVII/DESARROLLO_URBANO/S003988.pdf</t>
  </si>
  <si>
    <t>http://transparencia.comitan.gob.mx/ART85/XXVII/DESARROLLO_URBANO/S003989.pdf</t>
  </si>
  <si>
    <t>http://transparencia.comitan.gob.mx/ART85/XXVII/DESARROLLO_URBANO/S003990.pdf</t>
  </si>
  <si>
    <t>http://transparencia.comitan.gob.mx/ART85/XXVII/DESARROLLO_URBANO/S003991.pdf</t>
  </si>
  <si>
    <t>http://transparencia.comitan.gob.mx/ART85/XXVII/DESARROLLO_URBANO/S003992.pdf</t>
  </si>
  <si>
    <t>http://transparencia.comitan.gob.mx/ART85/XXVII/DESARROLLO_URBANO/S003993.pdf</t>
  </si>
  <si>
    <t>http://transparencia.comitan.gob.mx/ART85/XXVII/DESARROLLO_URBANO/S003994.pdf</t>
  </si>
  <si>
    <t>http://transparencia.comitan.gob.mx/ART85/XXVII/DESARROLLO_URBANO/S003995.pdf</t>
  </si>
  <si>
    <t>http://transparencia.comitan.gob.mx/ART85/XXVII/DESARROLLO_URBANO/S003996.pdf</t>
  </si>
  <si>
    <t>http://transparencia.comitan.gob.mx/ART85/XXVII/DESARROLLO_URBANO/S003997.pdf</t>
  </si>
  <si>
    <t>http://transparencia.comitan.gob.mx/ART85/XXVII/DESARROLLO_URBANO/S003998.pdf</t>
  </si>
  <si>
    <t>http://transparencia.comitan.gob.mx/ART85/XXVII/DESARROLLO_URBANO/S003999.pdf</t>
  </si>
  <si>
    <t>http://transparencia.comitan.gob.mx/ART85/XXVII/DESARROLLO_URBANO/S004000.pdf</t>
  </si>
  <si>
    <t>http://transparencia.comitan.gob.mx/ART85/XXVII/DESARROLLO_URBANO/S004001.pdf</t>
  </si>
  <si>
    <t>http://transparencia.comitan.gob.mx/ART85/XXVII/DESARROLLO_URBANO/S004002.pdf</t>
  </si>
  <si>
    <t>http://transparencia.comitan.gob.mx/ART85/XXVII/DESARROLLO_URBANO/S004003.pdf</t>
  </si>
  <si>
    <t>http://transparencia.comitan.gob.mx/ART85/XXVII/DESARROLLO_URBANO/S004004.pdf</t>
  </si>
  <si>
    <t>http://transparencia.comitan.gob.mx/ART85/XXVII/DESARROLLO_URBANO/S004005.pdf</t>
  </si>
  <si>
    <t>http://transparencia.comitan.gob.mx/ART85/XXVII/DESARROLLO_URBANO/S004006.pdf</t>
  </si>
  <si>
    <t>http://transparencia.comitan.gob.mx/ART85/XXVII/DESARROLLO_URBANO/S004007.pdf</t>
  </si>
  <si>
    <t>http://transparencia.comitan.gob.mx/ART85/XXVII/DESARROLLO_URBANO/S004009.pdf</t>
  </si>
  <si>
    <t>http://transparencia.comitan.gob.mx/ART85/XXVII/DESARROLLO_URBANO/S004010.pdf</t>
  </si>
  <si>
    <t>http://transparencia.comitan.gob.mx/ART85/XXVII/DESARROLLO_URBANO/S004012.pdf</t>
  </si>
  <si>
    <t>http://transparencia.comitan.gob.mx/ART85/XXVII/DESARROLLO_URBANO/S004013.pdf</t>
  </si>
  <si>
    <t>http://transparencia.comitan.gob.mx/ART85/XXVII/DESARROLLO_URBANO/S004014.pdf</t>
  </si>
  <si>
    <t>http://transparencia.comitan.gob.mx/ART85/XXVII/DESARROLLO_URBANO/S004015.pdf</t>
  </si>
  <si>
    <t>http://transparencia.comitan.gob.mx/ART85/XXVII/DESARROLLO_URBANO/S004016.pdf</t>
  </si>
  <si>
    <t>http://transparencia.comitan.gob.mx/ART85/XXVII/DESARROLLO_URBANO/S004017.pdf</t>
  </si>
  <si>
    <t>http://transparencia.comitan.gob.mx/ART85/XXVII/DESARROLLO_URBANO/S004018.pdf</t>
  </si>
  <si>
    <t>http://transparencia.comitan.gob.mx/ART85/XXVII/DESARROLLO_URBANO/S004028.pdf</t>
  </si>
  <si>
    <t>http://transparencia.comitan.gob.mx/ART85/XXVII/DESARROLLO_URBANO/S004029.pdf</t>
  </si>
  <si>
    <t>http://transparencia.comitan.gob.mx/ART85/XXVII/DESARROLLO_URBANO/S004030.pdf</t>
  </si>
  <si>
    <t>http://transparencia.comitan.gob.mx/ART85/XXVII/DESARROLLO_URBANO/S004031.pdf</t>
  </si>
  <si>
    <t>http://transparencia.comitan.gob.mx/ART85/XXVII/DESARROLLO_URBANO/S004032.pdf</t>
  </si>
  <si>
    <t>http://transparencia.comitan.gob.mx/ART85/XXVII/DESARROLLO_URBANO/S004036.pdf</t>
  </si>
  <si>
    <t>http://transparencia.comitan.gob.mx/ART85/XXVII/DESARROLLO_URBANO/S004043.pdf</t>
  </si>
  <si>
    <t>C000627</t>
  </si>
  <si>
    <t>C000628</t>
  </si>
  <si>
    <t>C000701</t>
  </si>
  <si>
    <t>C000746</t>
  </si>
  <si>
    <t>C000834</t>
  </si>
  <si>
    <t>C000847</t>
  </si>
  <si>
    <t>C000848</t>
  </si>
  <si>
    <t>C000849</t>
  </si>
  <si>
    <t>C000854</t>
  </si>
  <si>
    <t>C000857</t>
  </si>
  <si>
    <t>C000858</t>
  </si>
  <si>
    <t>C000859</t>
  </si>
  <si>
    <t>C000862</t>
  </si>
  <si>
    <t>C000865</t>
  </si>
  <si>
    <t>C000867</t>
  </si>
  <si>
    <t>C000868</t>
  </si>
  <si>
    <t>C000872</t>
  </si>
  <si>
    <t>C000876</t>
  </si>
  <si>
    <t>C000881</t>
  </si>
  <si>
    <t>C000882</t>
  </si>
  <si>
    <t>C000883</t>
  </si>
  <si>
    <t>C000884</t>
  </si>
  <si>
    <t>C000885</t>
  </si>
  <si>
    <t>C000886</t>
  </si>
  <si>
    <t>C000887</t>
  </si>
  <si>
    <t>C000891</t>
  </si>
  <si>
    <t>C000892</t>
  </si>
  <si>
    <t>C000893</t>
  </si>
  <si>
    <t>C000897</t>
  </si>
  <si>
    <t>C000898</t>
  </si>
  <si>
    <t>C000899</t>
  </si>
  <si>
    <t>C000900</t>
  </si>
  <si>
    <t>C000902</t>
  </si>
  <si>
    <t>C000907</t>
  </si>
  <si>
    <t>C000910</t>
  </si>
  <si>
    <t>C000926</t>
  </si>
  <si>
    <t>MARIA ILDA</t>
  </si>
  <si>
    <t>CLARA</t>
  </si>
  <si>
    <t>TEXAR</t>
  </si>
  <si>
    <t>MARINA</t>
  </si>
  <si>
    <t>MADARIAGA</t>
  </si>
  <si>
    <t>ORTEGA</t>
  </si>
  <si>
    <t>PROYECTOS Y EDIFICACIONES UNIKSA CHIAPAS S.A. DE C.V.</t>
  </si>
  <si>
    <t>MORENO/COPROP</t>
  </si>
  <si>
    <t>IVONE CAROLINA</t>
  </si>
  <si>
    <t>ZAMUDIO</t>
  </si>
  <si>
    <t>BLANCO</t>
  </si>
  <si>
    <t>VIRGINIA MARGARITA</t>
  </si>
  <si>
    <t>MONICA ANAHI</t>
  </si>
  <si>
    <t>CADENA COMERCIAL OXXO S.A. DE C.V. (SUCURSAL QUIJA)</t>
  </si>
  <si>
    <t>MARIA DE LOS ANGELES</t>
  </si>
  <si>
    <t>MARTIN ALEJANDRO</t>
  </si>
  <si>
    <t>ESQUIVEL</t>
  </si>
  <si>
    <t>MARIN</t>
  </si>
  <si>
    <t>GARDUÑO</t>
  </si>
  <si>
    <t>COMERCIALIZADORA FARMACEUTICA DE CHIAPAS S.A.P.I. DE C.V.</t>
  </si>
  <si>
    <t>LILI CONCEPCION</t>
  </si>
  <si>
    <t>CORDOBA</t>
  </si>
  <si>
    <t>JONAZ</t>
  </si>
  <si>
    <t>AREVALO/COPROP</t>
  </si>
  <si>
    <t>ANTONIO DE JESUS</t>
  </si>
  <si>
    <t>ALEJANDRA</t>
  </si>
  <si>
    <t>IDOLINA</t>
  </si>
  <si>
    <t>CORDOVA</t>
  </si>
  <si>
    <t>ISABEL</t>
  </si>
  <si>
    <t>http://transparencia.comitan.gob.mx/ART85/XXVII/DESARROLLO_URBANO/C000627.pdf</t>
  </si>
  <si>
    <t>http://transparencia.comitan.gob.mx/ART85/XXVII/DESARROLLO_URBANO/C000628.pdf</t>
  </si>
  <si>
    <t>http://transparencia.comitan.gob.mx/ART85/XXVII/DESARROLLO_URBANO/C000701.pdf</t>
  </si>
  <si>
    <t>http://transparencia.comitan.gob.mx/ART85/XXVII/DESARROLLO_URBANO/C000746.pdf</t>
  </si>
  <si>
    <t>http://transparencia.comitan.gob.mx/ART85/XXVII/DESARROLLO_URBANO/C000834.pdf</t>
  </si>
  <si>
    <t>http://transparencia.comitan.gob.mx/ART85/XXVII/DESARROLLO_URBANO/C000847.pdf</t>
  </si>
  <si>
    <t>http://transparencia.comitan.gob.mx/ART85/XXVII/DESARROLLO_URBANO/C000848.pdf</t>
  </si>
  <si>
    <t>http://transparencia.comitan.gob.mx/ART85/XXVII/DESARROLLO_URBANO/C000849.pdf</t>
  </si>
  <si>
    <t>http://transparencia.comitan.gob.mx/ART85/XXVII/DESARROLLO_URBANO/C000854.pdf</t>
  </si>
  <si>
    <t>http://transparencia.comitan.gob.mx/ART85/XXVII/DESARROLLO_URBANO/C000857.pdf</t>
  </si>
  <si>
    <t>http://transparencia.comitan.gob.mx/ART85/XXVII/DESARROLLO_URBANO/C000858.pdf</t>
  </si>
  <si>
    <t>http://transparencia.comitan.gob.mx/ART85/XXVII/DESARROLLO_URBANO/C000859.pdf</t>
  </si>
  <si>
    <t>http://transparencia.comitan.gob.mx/ART85/XXVII/DESARROLLO_URBANO/C000862.pdf</t>
  </si>
  <si>
    <t>http://transparencia.comitan.gob.mx/ART85/XXVII/DESARROLLO_URBANO/C000865.pdf</t>
  </si>
  <si>
    <t>http://transparencia.comitan.gob.mx/ART85/XXVII/DESARROLLO_URBANO/C000867.pdf</t>
  </si>
  <si>
    <t>http://transparencia.comitan.gob.mx/ART85/XXVII/DESARROLLO_URBANO/C000868.pdf</t>
  </si>
  <si>
    <t>http://transparencia.comitan.gob.mx/ART85/XXVII/DESARROLLO_URBANO/C000872.pdf</t>
  </si>
  <si>
    <t>http://transparencia.comitan.gob.mx/ART85/XXVII/DESARROLLO_URBANO/C000876.pdf</t>
  </si>
  <si>
    <t>http://transparencia.comitan.gob.mx/ART85/XXVII/DESARROLLO_URBANO/C000881.pdf</t>
  </si>
  <si>
    <t>http://transparencia.comitan.gob.mx/ART85/XXVII/DESARROLLO_URBANO/C000882.pdf</t>
  </si>
  <si>
    <t>http://transparencia.comitan.gob.mx/ART85/XXVII/DESARROLLO_URBANO/C000883.pdf</t>
  </si>
  <si>
    <t>http://transparencia.comitan.gob.mx/ART85/XXVII/DESARROLLO_URBANO/C000884.pdf</t>
  </si>
  <si>
    <t>http://transparencia.comitan.gob.mx/ART85/XXVII/DESARROLLO_URBANO/C000885.pdf</t>
  </si>
  <si>
    <t>http://transparencia.comitan.gob.mx/ART85/XXVII/DESARROLLO_URBANO/C000886.pdf</t>
  </si>
  <si>
    <t>http://transparencia.comitan.gob.mx/ART85/XXVII/DESARROLLO_URBANO/C000887.pdf</t>
  </si>
  <si>
    <t>http://transparencia.comitan.gob.mx/ART85/XXVII/DESARROLLO_URBANO/C000891.pdf</t>
  </si>
  <si>
    <t>http://transparencia.comitan.gob.mx/ART85/XXVII/DESARROLLO_URBANO/C000892.pdf</t>
  </si>
  <si>
    <t>http://transparencia.comitan.gob.mx/ART85/XXVII/DESARROLLO_URBANO/C000893.pdf</t>
  </si>
  <si>
    <t>http://transparencia.comitan.gob.mx/ART85/XXVII/DESARROLLO_URBANO/C000897.pdf</t>
  </si>
  <si>
    <t>http://transparencia.comitan.gob.mx/ART85/XXVII/DESARROLLO_URBANO/C000898.pdf</t>
  </si>
  <si>
    <t>http://transparencia.comitan.gob.mx/ART85/XXVII/DESARROLLO_URBANO/C000899.pdf</t>
  </si>
  <si>
    <t>http://transparencia.comitan.gob.mx/ART85/XXVII/DESARROLLO_URBANO/C000900.pdf</t>
  </si>
  <si>
    <t>http://transparencia.comitan.gob.mx/ART85/XXVII/DESARROLLO_URBANO/C000902.pdf</t>
  </si>
  <si>
    <t>http://transparencia.comitan.gob.mx/ART85/XXVII/DESARROLLO_URBANO/C000907.pdf</t>
  </si>
  <si>
    <t>http://transparencia.comitan.gob.mx/ART85/XXVII/DESARROLLO_URBANO/C000910.pdf</t>
  </si>
  <si>
    <t>http://transparencia.comitan.gob.mx/ART85/XXVII/DESARROLLO_URBANO/C000926.pdf</t>
  </si>
  <si>
    <t>http://transparencia.comitan.gob.mx/ART85/XXVII/DESARROLLO_URBANO/05331.pdf</t>
  </si>
  <si>
    <t>http://transparencia.comitan.gob.mx/ART85/XXVII/DESARROLLO_URBANO/05332.pdf</t>
  </si>
  <si>
    <t>http://transparencia.comitan.gob.mx/ART85/XXVII/DESARROLLO_URBANO/22680.pdf</t>
  </si>
  <si>
    <t>http://transparencia.comitan.gob.mx/ART85/XXVII/DESARROLLO_URBANO/04925.pdf</t>
  </si>
  <si>
    <t>http://transparencia.comitan.gob.mx/ART85/XXVII/DESARROLLO_URBANO/04936.pdf</t>
  </si>
  <si>
    <t>http://transparencia.comitan.gob.mx/ART85/XXVII/DESARROLLO_URBANO/04915.pdf</t>
  </si>
  <si>
    <t>http://transparencia.comitan.gob.mx/ART85/XXVII/DESARROLLO_URBANO/04919.pdf</t>
  </si>
  <si>
    <t>http://transparencia.comitan.gob.mx/ART85/XXVII/DESARROLLO_URBANO/04920.pdf</t>
  </si>
  <si>
    <t>http://transparencia.comitan.gob.mx/ART85/XXVII/DESARROLLO_URBANO/04912.pdf</t>
  </si>
  <si>
    <t>http://transparencia.comitan.gob.mx/ART85/XXVII/DESARROLLO_URBANO/04913.pdf</t>
  </si>
  <si>
    <t>http://transparencia.comitan.gob.mx/ART85/XXVII/DESARROLLO_URBANO/04749.pdf</t>
  </si>
  <si>
    <t>http://transparencia.comitan.gob.mx/ART85/XXVII/DESARROLLO_URBANO/04929.pdf</t>
  </si>
  <si>
    <t>http://transparencia.comitan.gob.mx/ART85/XXVII/DESARROLLO_URBANO/04939.pdf</t>
  </si>
  <si>
    <t>http://transparencia.comitan.gob.mx/ART85/XXVII/DESARROLLO_URBANO/04917.pdf</t>
  </si>
  <si>
    <t>http://transparencia.comitan.gob.mx/ART85/XXVII/DESARROLLO_URBANO/04930.pdf</t>
  </si>
  <si>
    <t>http://transparencia.comitan.gob.mx/ART85/XXVII/DESARROLLO_URBANO/04924.pdf</t>
  </si>
  <si>
    <t>http://transparencia.comitan.gob.mx/ART85/XXVII/DESARROLLO_URBANO/04932.pdf</t>
  </si>
  <si>
    <t>http://transparencia.comitan.gob.mx/ART85/XXVII/DESARROLLO_URBANO/04935.pdf</t>
  </si>
  <si>
    <t>http://transparencia.comitan.gob.mx/ART85/XXVII/DESARROLLO_URBANO/04938.pdf</t>
  </si>
  <si>
    <t>http://transparencia.comitan.gob.mx/ART85/XXVII/DESARROLLO_URBANO/04937.pdf</t>
  </si>
  <si>
    <t>http://transparencia.comitan.gob.mx/ART85/XXVII/DESARROLLO_URBANO/04923.pdf</t>
  </si>
  <si>
    <t>http://transparencia.comitan.gob.mx/ART85/XXVII/DESARROLLO_URBANO/04918.pdf</t>
  </si>
  <si>
    <t>http://transparencia.comitan.gob.mx/ART85/XXVII/DESARROLLO_URBANO/04933.pdf</t>
  </si>
  <si>
    <t>http://transparencia.comitan.gob.mx/ART85/XXVII/DESARROLLO_URBANO/04921.pdf</t>
  </si>
  <si>
    <t>http://transparencia.comitan.gob.mx/ART85/XXVII/DESARROLLO_URBANO/04922.pdf</t>
  </si>
  <si>
    <t>http://transparencia.comitan.gob.mx/ART85/XXVII/DESARROLLO_URBANO/04927.pdf</t>
  </si>
  <si>
    <t>http://transparencia.comitan.gob.mx/ART85/XXVII/DESARROLLO_URBANO/04934.pdf</t>
  </si>
  <si>
    <t>http://transparencia.comitan.gob.mx/ART85/XXVII/DESARROLLO_URBANO/04926.pdf</t>
  </si>
  <si>
    <t>http://transparencia.comitan.gob.mx/ART85/XXVII/DESARROLLO_URBANO/04914.pdf</t>
  </si>
  <si>
    <t>http://transparencia.comitan.gob.mx/ART85/XXVII/DESARROLLO_URBANO/04911.pdf</t>
  </si>
  <si>
    <t>http://transparencia.comitan.gob.mx/ART85/XXVII/DESARROLLO_URBANO/04931.pdf</t>
  </si>
  <si>
    <t>http://transparencia.comitan.gob.mx/ART85/XXVII/DESARROLLO_URBANO/04967.pdf</t>
  </si>
  <si>
    <t>http://transparencia.comitan.gob.mx/ART85/XXVII/DESARROLLO_URBANO/04907.pdf</t>
  </si>
  <si>
    <t>http://transparencia.comitan.gob.mx/ART85/XXVII/DESARROLLO_URBANO/23027.pdf</t>
  </si>
  <si>
    <t>http://transparencia.comitan.gob.mx/ART85/XXVII/DESARROLLO_URBANO/23025.pdf</t>
  </si>
  <si>
    <t>http://transparencia.comitan.gob.mx/ART85/XXVII/DESARROLLO_URBANO/23024.pdf</t>
  </si>
  <si>
    <t>http://transparencia.comitan.gob.mx/ART85/XXVII/DESARROLLO_URBANO/04965.pdf</t>
  </si>
  <si>
    <t>http://transparencia.comitan.gob.mx/ART85/XXVII/DESARROLLO_URBANO/04972.pdf</t>
  </si>
  <si>
    <t>http://transparencia.comitan.gob.mx/ART85/XXVII/DESARROLLO_URBANO/04968.pdf</t>
  </si>
  <si>
    <t>http://transparencia.comitan.gob.mx/ART85/XXVII/DESARROLLO_URBANO/04916.pdf</t>
  </si>
  <si>
    <t>http://transparencia.comitan.gob.mx/ART85/XXVII/DESARROLLO_URBANO/04975.pdf</t>
  </si>
  <si>
    <t>http://transparencia.comitan.gob.mx/ART85/XXVII/DESARROLLO_URBANO/04966.pdf</t>
  </si>
  <si>
    <t>http://transparencia.comitan.gob.mx/ART85/XXVII/DESARROLLO_URBANO/04974.pdf</t>
  </si>
  <si>
    <t>http://transparencia.comitan.gob.mx/ART85/XXVII/DESARROLLO_URBANO/04971.pdf</t>
  </si>
  <si>
    <t>http://transparencia.comitan.gob.mx/ART85/XXVII/DESARROLLO_URBANO/04973.pdf</t>
  </si>
  <si>
    <t>http://transparencia.comitan.gob.mx/ART85/XXVII/DESARROLLO_URBANO/04969.pdf</t>
  </si>
  <si>
    <t>http://transparencia.comitan.gob.mx/ART85/XXVII/DESARROLLO_URBANO/04964.pdf</t>
  </si>
  <si>
    <t>http://transparencia.comitan.gob.mx/ART85/XXVII/DESARROLLO_URBANO/03316.pdf</t>
  </si>
  <si>
    <t>http://transparencia.comitan.gob.mx/ART85/XXVII/DESARROLLO_URBANO/04947.pdf</t>
  </si>
  <si>
    <t>http://transparencia.comitan.gob.mx/ART85/XXVII/DESARROLLO_URBANO/04948.pdf</t>
  </si>
  <si>
    <t>http://transparencia.comitan.gob.mx/ART85/XXVII/DESARROLLO_URBANO/04944.pdf</t>
  </si>
  <si>
    <t>http://transparencia.comitan.gob.mx/ART85/XXVII/DESARROLLO_URBANO/23026.pdf</t>
  </si>
  <si>
    <t>http://transparencia.comitan.gob.mx/ART85/XXVII/DESARROLLO_URBANO/23028pdf</t>
  </si>
  <si>
    <t>http://transparencia.comitan.gob.mx/ART85/XXVII/DESARROLLO_URBANO/04945.pdf</t>
  </si>
  <si>
    <t>http://transparencia.comitan.gob.mx/ART85/XXVII/DESARROLLO_URBANO/04946.pdf</t>
  </si>
  <si>
    <t>http://transparencia.comitan.gob.mx/ART85/XXVII/DESARROLLO_URBANO/04984.pdf</t>
  </si>
  <si>
    <t>http://transparencia.comitan.gob.mx/ART85/XXVII/DESARROLLO_URBANO/22511.pdf</t>
  </si>
  <si>
    <t>http://transparencia.comitan.gob.mx/ART85/XXVII/DESARROLLO_URBANO/22506.pdf</t>
  </si>
  <si>
    <t>http://transparencia.comitan.gob.mx/ART85/XXVII/DESARROLLO_URBANO/05001.pdf</t>
  </si>
  <si>
    <t>http://transparencia.comitan.gob.mx/ART85/XXVII/DESARROLLO_URBANO/05000.pdf</t>
  </si>
  <si>
    <t>http://transparencia.comitan.gob.mx/ART85/XXVII/DESARROLLO_URBANO/03555.pdf</t>
  </si>
  <si>
    <t>http://transparencia.comitan.gob.mx/ART85/XXVII/DESARROLLO_URBANO/05032.pdf</t>
  </si>
  <si>
    <t>http://transparencia.comitan.gob.mx/ART85/XXVII/DESARROLLO_URBANO/22687.pdf</t>
  </si>
  <si>
    <t>http://transparencia.comitan.gob.mx/ART85/XXVII/DESARROLLO_URBANO/04983.pdf</t>
  </si>
  <si>
    <t>http://transparencia.comitan.gob.mx/ART85/XXVII/DESARROLLO_URBANO/04962.pdf</t>
  </si>
  <si>
    <t>http://transparencia.comitan.gob.mx/ART85/XXVII/DESARROLLO_URBANO/04988.pdf</t>
  </si>
  <si>
    <t>http://transparencia.comitan.gob.mx/ART85/XXVII/DESARROLLO_URBANO/22597.pdf</t>
  </si>
  <si>
    <t>http://transparencia.comitan.gob.mx/ART85/XXVII/DESARROLLO_URBANO/22596.pdf</t>
  </si>
  <si>
    <t>http://transparencia.comitan.gob.mx/ART85/XXVII/DESARROLLO_URBANO/04998.pdf</t>
  </si>
  <si>
    <t>http://transparencia.comitan.gob.mx/ART85/XXVII/DESARROLLO_URBANO/23246.pdf</t>
  </si>
  <si>
    <t>http://transparencia.comitan.gob.mx/ART85/XXVII/DESARROLLO_URBANO/05019.pdf</t>
  </si>
  <si>
    <t>http://transparencia.comitan.gob.mx/ART85/XXVII/DESARROLLO_URBANO/05020.pdf</t>
  </si>
  <si>
    <t>http://transparencia.comitan.gob.mx/ART85/XXVII/DESARROLLO_URBANO/05018.pdf</t>
  </si>
  <si>
    <t>http://transparencia.comitan.gob.mx/ART85/XXVII/DESARROLLO_URBANO/05017.pdf</t>
  </si>
  <si>
    <t>http://transparencia.comitan.gob.mx/ART85/XXVII/DESARROLLO_URBANO/23252.pdf</t>
  </si>
  <si>
    <t>http://transparencia.comitan.gob.mx/ART85/XXVII/DESARROLLO_URBANO/23225.pdf</t>
  </si>
  <si>
    <t>http://transparencia.comitan.gob.mx/ART85/XXVII/DESARROLLO_URBANO/23226.pdf</t>
  </si>
  <si>
    <t>http://transparencia.comitan.gob.mx/ART85/XXVII/DESARROLLO_URBANO/23227.pdf</t>
  </si>
  <si>
    <t>http://transparencia.comitan.gob.mx/ART85/XXVII/DESARROLLO_URBANO/23258.pdf</t>
  </si>
  <si>
    <t>http://transparencia.comitan.gob.mx/ART85/XXVII/DESARROLLO_URBANO/23249.pdf</t>
  </si>
  <si>
    <t>http://transparencia.comitan.gob.mx/ART85/XXVII/DESARROLLO_URBANO/05021.pdf</t>
  </si>
  <si>
    <t>http://transparencia.comitan.gob.mx/ART85/XXVII/DESARROLLO_URBANO/05022.pdf</t>
  </si>
  <si>
    <t>http://transparencia.comitan.gob.mx/ART85/XXVII/DESARROLLO_URBANO/05023.pdf</t>
  </si>
  <si>
    <t>http://transparencia.comitan.gob.mx/ART85/XXVII/DESARROLLO_URBANO/05024.pdf</t>
  </si>
  <si>
    <t>http://transparencia.comitan.gob.mx/ART85/XXVII/DESARROLLO_URBANO/23248.pdf</t>
  </si>
  <si>
    <t>http://transparencia.comitan.gob.mx/ART85/XXVII/DESARROLLO_URBANO/23254.pdf</t>
  </si>
  <si>
    <t>http://transparencia.comitan.gob.mx/ART85/XXVII/DESARROLLO_URBANO/23224.pdf</t>
  </si>
  <si>
    <t>http://transparencia.comitan.gob.mx/ART85/XXVII/DESARROLLO_URBANO/23223.pdf</t>
  </si>
  <si>
    <t>http://transparencia.comitan.gob.mx/ART85/XXVII/DESARROLLO_URBANO/23222.pdf</t>
  </si>
  <si>
    <t>http://transparencia.comitan.gob.mx/ART85/XXVII/DESARROLLO_URBANO/23221.pdf</t>
  </si>
  <si>
    <t>http://transparencia.comitan.gob.mx/ART85/XXVII/DESARROLLO_URBANO/05025.pdf</t>
  </si>
  <si>
    <t>http://transparencia.comitan.gob.mx/ART85/XXVII/DESARROLLO_URBANO/23257.pdf</t>
  </si>
  <si>
    <t>http://transparencia.comitan.gob.mx/ART85/XXVII/DESARROLLO_URBANO/23251.pdf</t>
  </si>
  <si>
    <t>http://transparencia.comitan.gob.mx/ART85/XXVII/DESARROLLO_URBANO/23243.pdf</t>
  </si>
  <si>
    <t>http://transparencia.comitan.gob.mx/ART85/XXVII/DESARROLLO_URBANO/23244.pdf</t>
  </si>
  <si>
    <t>http://transparencia.comitan.gob.mx/ART85/XXVII/DESARROLLO_URBANO/23245.pdf</t>
  </si>
  <si>
    <t>http://transparencia.comitan.gob.mx/ART85/XXVII/DESARROLLO_URBANO/23261.pdf</t>
  </si>
  <si>
    <t>http://transparencia.comitan.gob.mx/ART85/XXVII/DESARROLLO_URBANO/23264.pdf</t>
  </si>
  <si>
    <t>http://transparencia.comitan.gob.mx/ART85/XXVII/DESARROLLO_URBANO/05011.pdf</t>
  </si>
  <si>
    <t>http://transparencia.comitan.gob.mx/ART85/XXVII/DESARROLLO_URBANO/05012.pdf</t>
  </si>
  <si>
    <t>http://transparencia.comitan.gob.mx/ART85/XXVII/DESARROLLO_URBANO/05013.pdf</t>
  </si>
  <si>
    <t>http://transparencia.comitan.gob.mx/ART85/XXVII/DESARROLLO_URBANO/23250.pdf</t>
  </si>
  <si>
    <t>http://transparencia.comitan.gob.mx/ART85/XXVII/DESARROLLO_URBANO/23259.pdf</t>
  </si>
  <si>
    <t>http://transparencia.comitan.gob.mx/ART85/XXVII/DESARROLLO_URBANO/23241.pdf</t>
  </si>
  <si>
    <t>http://transparencia.comitan.gob.mx/ART85/XXVII/DESARROLLO_URBANO/23240.pdf</t>
  </si>
  <si>
    <t>http://transparencia.comitan.gob.mx/ART85/XXVII/DESARROLLO_URBANO/23256.pdf</t>
  </si>
  <si>
    <t>http://transparencia.comitan.gob.mx/ART85/XXVII/DESARROLLO_URBANO/23255.pdf</t>
  </si>
  <si>
    <t>http://transparencia.comitan.gob.mx/ART85/XXVII/DESARROLLO_URBANO/05014.pdf</t>
  </si>
  <si>
    <t>http://transparencia.comitan.gob.mx/ART85/XXVII/DESARROLLO_URBANO/05015.pdf</t>
  </si>
  <si>
    <t>http://transparencia.comitan.gob.mx/ART85/XXVII/DESARROLLO_URBANO/05016.pdf</t>
  </si>
  <si>
    <t>http://transparencia.comitan.gob.mx/ART85/XXVII/DESARROLLO_URBANO/23242.pdf</t>
  </si>
  <si>
    <t>http://transparencia.comitan.gob.mx/ART85/XXVII/DESARROLLO_URBANO/05006.pdf</t>
  </si>
  <si>
    <t>http://transparencia.comitan.gob.mx/ART85/XXVII/DESARROLLO_URBANO/05007.pdf</t>
  </si>
  <si>
    <t>http://transparencia.comitan.gob.mx/ART85/XXVII/DESARROLLO_URBANO/05008.pdf</t>
  </si>
  <si>
    <t>http://transparencia.comitan.gob.mx/ART85/XXVII/DESARROLLO_URBANO/23317.pdf</t>
  </si>
  <si>
    <t>http://transparencia.comitan.gob.mx/ART85/XXVII/DESARROLLO_URBANO/05106.pdf</t>
  </si>
  <si>
    <t>http://transparencia.comitan.gob.mx/ART85/XXVII/DESARROLLO_URBANO/05108.pdf</t>
  </si>
  <si>
    <t>http://transparencia.comitan.gob.mx/ART85/XXVII/DESARROLLO_URBANO/05549.pdf</t>
  </si>
  <si>
    <t>http://transparencia.comitan.gob.mx/ART85/XXVII/DESARROLLO_URBANO/050733.pdf</t>
  </si>
  <si>
    <t>http://transparencia.comitan.gob.mx/ART85/XXVII/DESARROLLO_URBANO/05131.pdf</t>
  </si>
  <si>
    <t>http://transparencia.comitan.gob.mx/ART85/XXVII/DESARROLLO_URBANO/05130.pdf</t>
  </si>
  <si>
    <t>http://transparencia.comitan.gob.mx/ART85/XXVII/DESARROLLO_URBANO/05136.pdf</t>
  </si>
  <si>
    <t>http://transparencia.comitan.gob.mx/ART85/XXVII/DESARROLLO_URBANO/05105.pdf</t>
  </si>
  <si>
    <t>http://transparencia.comitan.gob.mx/ART85/XXVII/DESARROLLO_URBANO/05146.pdf</t>
  </si>
  <si>
    <t>http://transparencia.comitan.gob.mx/ART85/XXVII/DESARROLLO_URBANO/05122.pdf</t>
  </si>
  <si>
    <t>http://transparencia.comitan.gob.mx/ART85/XXVII/DESARROLLO_URBANO/05124.pdf</t>
  </si>
  <si>
    <t>http://transparencia.comitan.gob.mx/ART85/XXVII/DESARROLLO_URBANO/05129.pdf</t>
  </si>
  <si>
    <t>http://transparencia.comitan.gob.mx/ART85/XXVII/DESARROLLO_URBANO/05119.pdf</t>
  </si>
  <si>
    <t>http://transparencia.comitan.gob.mx/ART85/XXVII/DESARROLLO_URBANO/05121.pdf</t>
  </si>
  <si>
    <t>http://transparencia.comitan.gob.mx/ART85/XXVII/DESARROLLO_URBANO/05120.pdf</t>
  </si>
  <si>
    <t>http://transparencia.comitan.gob.mx/ART85/XXVII/DESARROLLO_URBANO/05127.pdf</t>
  </si>
  <si>
    <t>http://transparencia.comitan.gob.mx/ART85/XXVII/DESARROLLO_URBANO/05112.pdf</t>
  </si>
  <si>
    <t>http://transparencia.comitan.gob.mx/ART85/XXVII/DESARROLLO_URBANO/05118.pdf</t>
  </si>
  <si>
    <t>http://transparencia.comitan.gob.mx/ART85/XXVII/DESARROLLO_URBANO/05128.pdf</t>
  </si>
  <si>
    <t>http://transparencia.comitan.gob.mx/ART85/XXVII/DESARROLLO_URBANO/05126.pdf</t>
  </si>
  <si>
    <t>http://transparencia.comitan.gob.mx/ART85/XXVII/DESARROLLO_URBANO/05123.pdf</t>
  </si>
  <si>
    <t>http://transparencia.comitan.gob.mx/ART85/XXVII/DESARROLLO_URBANO/05114.pdf</t>
  </si>
  <si>
    <t>http://transparencia.comitan.gob.mx/ART85/XXVII/DESARROLLO_URBANO/05110.pdf</t>
  </si>
  <si>
    <t>http://transparencia.comitan.gob.mx/ART85/XXVII/DESARROLLO_URBANO/05109.pdf</t>
  </si>
  <si>
    <t>http://transparencia.comitan.gob.mx/ART85/XXVII/DESARROLLO_URBANO/05111.pdf</t>
  </si>
  <si>
    <t>http://transparencia.comitan.gob.mx/ART85/XXVII/DESARROLLO_URBANO/05117.pdf</t>
  </si>
  <si>
    <t>http://transparencia.comitan.gob.mx/ART85/XXVII/DESARROLLO_URBANO/05125.pdf</t>
  </si>
  <si>
    <t>http://transparencia.comitan.gob.mx/ART85/XXVII/DESARROLLO_URBANO/05116.pdf</t>
  </si>
  <si>
    <t>http://transparencia.comitan.gob.mx/ART85/XXVII/DESARROLLO_URBANO/05144.pdf</t>
  </si>
  <si>
    <t>http://transparencia.comitan.gob.mx/ART85/XXVII/DESARROLLO_URBANO/05107.pdf</t>
  </si>
  <si>
    <t>http://transparencia.comitan.gob.mx/ART85/XXVII/DESARROLLO_URBANO/05139.pdf</t>
  </si>
  <si>
    <t>http://transparencia.comitan.gob.mx/ART85/XXVII/DESARROLLO_URBANO/05138.pdf</t>
  </si>
  <si>
    <t>http://transparencia.comitan.gob.mx/ART85/XXVII/DESARROLLO_URBANO/05137.pdf</t>
  </si>
  <si>
    <t>http://transparencia.comitan.gob.mx/ART85/XXVII/DESARROLLO_URBANO/05147.pdf</t>
  </si>
  <si>
    <t>http://transparencia.comitan.gob.mx/ART85/XXVII/DESARROLLO_URBANO/05145.pdf</t>
  </si>
  <si>
    <t>http://transparencia.comitan.gob.mx/ART85/XXVII/DESARROLLO_URBANO/05135.pdf</t>
  </si>
  <si>
    <t>http://transparencia.comitan.gob.mx/ART85/XXVII/DESARROLLO_URBANO/05134.pdf</t>
  </si>
  <si>
    <t>http://transparencia.comitan.gob.mx/ART85/XXVII/DESARROLLO_URBANO/05133.pdf</t>
  </si>
  <si>
    <t>http://transparencia.comitan.gob.mx/ART85/XXVII/DESARROLLO_URBANO/05143.pdf</t>
  </si>
  <si>
    <t>http://transparencia.comitan.gob.mx/ART85/XXVII/DESARROLLO_URBANO/05141.pdf</t>
  </si>
  <si>
    <t>http://transparencia.comitan.gob.mx/ART85/XXVII/DESARROLLO_URBANO/05140.pdf</t>
  </si>
  <si>
    <t>http://transparencia.comitan.gob.mx/ART85/XXVII/DESARROLLO_URBANO/05115.pdf</t>
  </si>
  <si>
    <t>http://transparencia.comitan.gob.mx/ART85/XXVII/DESARROLLO_URBANO/05113.pdf</t>
  </si>
  <si>
    <t>http://transparencia.comitan.gob.mx/ART85/XXVII/DESARROLLO_URBANO/05086.pdf</t>
  </si>
  <si>
    <t>http://transparencia.comitan.gob.mx/ART85/XXVII/DESARROLLO_URBANO/05084.pdf</t>
  </si>
  <si>
    <t>http://transparencia.comitan.gob.mx/ART85/XXVII/DESARROLLO_URBANO/05080.pdf</t>
  </si>
  <si>
    <t>http://transparencia.comitan.gob.mx/ART85/XXVII/DESARROLLO_URBANO/05083.pdf</t>
  </si>
  <si>
    <t>http://transparencia.comitan.gob.mx/ART85/XXVII/DESARROLLO_URBANO/05094.pdf</t>
  </si>
  <si>
    <t>http://transparencia.comitan.gob.mx/ART85/XXVII/DESARROLLO_URBANO/05095.pdf</t>
  </si>
  <si>
    <t>http://transparencia.comitan.gob.mx/ART85/XXVII/DESARROLLO_URBANO/05171.pdf</t>
  </si>
  <si>
    <t>http://transparencia.comitan.gob.mx/ART85/XXVII/DESARROLLO_URBANO/05174.pdf</t>
  </si>
  <si>
    <t>http://transparencia.comitan.gob.mx/ART85/XXVII/DESARROLLO_URBANO/05175.pdf</t>
  </si>
  <si>
    <t>http://transparencia.comitan.gob.mx/ART85/XXVII/DESARROLLO_URBANO/05176.pdf</t>
  </si>
  <si>
    <t>http://transparencia.comitan.gob.mx/ART85/XXVII/DESARROLLO_URBANO/05173.pdf</t>
  </si>
  <si>
    <t>http://transparencia.comitan.gob.mx/ART85/XXVII/DESARROLLO_URBANO/05092.pdf</t>
  </si>
  <si>
    <t>http://transparencia.comitan.gob.mx/ART85/XXVII/DESARROLLO_URBANO/05156.pdf</t>
  </si>
  <si>
    <t>http://transparencia.comitan.gob.mx/ART85/XXVII/DESARROLLO_URBANO/05172.pdf</t>
  </si>
  <si>
    <t>http://transparencia.comitan.gob.mx/ART85/XXVII/DESARROLLO_URBANO/05587.pdf</t>
  </si>
  <si>
    <t>http://transparencia.comitan.gob.mx/ART85/XXVII/DESARROLLO_URBANO/05208.pdf</t>
  </si>
  <si>
    <t>http://transparencia.comitan.gob.mx/ART85/XXVII/DESARROLLO_URBANO/05154.pdf</t>
  </si>
  <si>
    <t>http://transparencia.comitan.gob.mx/ART85/XXVII/DESARROLLO_URBANO/05155.pdf</t>
  </si>
  <si>
    <t>http://transparencia.comitan.gob.mx/ART85/XXVII/DESARROLLO_URBANO/05151.pdf</t>
  </si>
  <si>
    <t>http://transparencia.comitan.gob.mx/ART85/XXVII/DESARROLLO_URBANO/05152.pdf</t>
  </si>
  <si>
    <t>http://transparencia.comitan.gob.mx/ART85/XXVII/DESARROLLO_URBANO/05234.pdf</t>
  </si>
  <si>
    <t>http://transparencia.comitan.gob.mx/ART85/XXVII/DESARROLLO_URBANO/05233.pdf</t>
  </si>
  <si>
    <t>http://transparencia.comitan.gob.mx/ART85/XXVII/DESARROLLO_URBANO/05282.pdf</t>
  </si>
  <si>
    <t>http://transparencia.comitan.gob.mx/ART85/XXVII/DESARROLLO_URBANO/05162.pdf</t>
  </si>
  <si>
    <t>http://transparencia.comitan.gob.mx/ART85/XXVII/DESARROLLO_URBANO/03583.pdf</t>
  </si>
  <si>
    <t>http://transparencia.comitan.gob.mx/ART85/XXVII/DESARROLLO_URBANO/05660.pdf</t>
  </si>
  <si>
    <t>http://transparencia.comitan.gob.mx/ART85/XXVII/DESARROLLO_URBANO/05661.pdf</t>
  </si>
  <si>
    <t>http://transparencia.comitan.gob.mx/ART85/XXVII/DESARROLLO_URBANO/05662.pdf</t>
  </si>
  <si>
    <t>http://transparencia.comitan.gob.mx/ART85/XXVII/DESARROLLO_URBANO/05663.pdf</t>
  </si>
  <si>
    <t>http://transparencia.comitan.gob.mx/ART85/XXVII/DESARROLLO_URBANO/05664.pdf</t>
  </si>
  <si>
    <t>http://transparencia.comitan.gob.mx/ART85/XXVII/DESARROLLO_URBANO/05230.pdf</t>
  </si>
  <si>
    <t>http://transparencia.comitan.gob.mx/ART85/XXVII/DESARROLLO_URBANO/05229.pdf</t>
  </si>
  <si>
    <t>http://transparencia.comitan.gob.mx/ART85/XXVII/DESARROLLO_URBANO/05228.pdf</t>
  </si>
  <si>
    <t>http://transparencia.comitan.gob.mx/ART85/XXVII/DESARROLLO_URBANO/05227.pdf</t>
  </si>
  <si>
    <t>http://transparencia.comitan.gob.mx/ART85/XXVII/DESARROLLO_URBANO/05669.pdf</t>
  </si>
  <si>
    <t>http://transparencia.comitan.gob.mx/ART85/XXVII/DESARROLLO_URBANO/05665.pdf</t>
  </si>
  <si>
    <t>http://transparencia.comitan.gob.mx/ART85/XXVII/DESARROLLO_URBANO/05666.pdf</t>
  </si>
  <si>
    <t>http://transparencia.comitan.gob.mx/ART85/XXVII/DESARROLLO_URBANO/05668.pdf</t>
  </si>
  <si>
    <t>http://transparencia.comitan.gob.mx/ART85/XXVII/DESARROLLO_URBANO/05703.pdf</t>
  </si>
  <si>
    <t>http://transparencia.comitan.gob.mx/ART85/XXVII/DESARROLLO_URBANO/05705.pdf</t>
  </si>
  <si>
    <t>http://transparencia.comitan.gob.mx/ART85/XXVII/DESARROLLO_URBANO/05702.pdf</t>
  </si>
  <si>
    <t>http://transparencia.comitan.gob.mx/ART85/XXVII/DESARROLLO_URBANO/05704.pdf</t>
  </si>
  <si>
    <t>http://transparencia.comitan.gob.mx/ART85/XXVII/DESARROLLO_URBANO/05700.pdf</t>
  </si>
  <si>
    <t>http://transparencia.comitan.gob.mx/ART85/XXVII/DESARROLLO_URBANO/05699.pdf</t>
  </si>
  <si>
    <t>http://transparencia.comitan.gob.mx/ART85/XXVII/DESARROLLO_URBANO/05698.pdf</t>
  </si>
  <si>
    <t>http://transparencia.comitan.gob.mx/ART85/XXVII/DESARROLLO_URBANO/05697.pdf</t>
  </si>
  <si>
    <t>http://transparencia.comitan.gob.mx/ART85/XXVII/DESARROLLO_URBANO/05696.pdf</t>
  </si>
  <si>
    <t>http://transparencia.comitan.gob.mx/ART85/XXVII/DESARROLLO_URBANO/05695.pdf</t>
  </si>
  <si>
    <t>http://transparencia.comitan.gob.mx/ART85/XXVII/DESARROLLO_URBANO/05678.pdf</t>
  </si>
  <si>
    <t>http://transparencia.comitan.gob.mx/ART85/XXVII/DESARROLLO_URBANO/05676.pdf</t>
  </si>
  <si>
    <t>http://transparencia.comitan.gob.mx/ART85/XXVII/DESARROLLO_URBANO/05674.pdf</t>
  </si>
  <si>
    <t>http://transparencia.comitan.gob.mx/ART85/XXVII/DESARROLLO_URBANO/05673.pdf</t>
  </si>
  <si>
    <t>http://transparencia.comitan.gob.mx/ART85/XXVII/DESARROLLO_URBANO/05717.pdf</t>
  </si>
  <si>
    <t>http://transparencia.comitan.gob.mx/ART85/XXVII/DESARROLLO_URBANO/05679.pdf</t>
  </si>
  <si>
    <t>http://transparencia.comitan.gob.mx/ART85/XXVII/DESARROLLO_URBANO/05677.pdf</t>
  </si>
  <si>
    <t>http://transparencia.comitan.gob.mx/ART85/XXVII/DESARROLLO_URBANO/05675.pdf</t>
  </si>
  <si>
    <t>http://transparencia.comitan.gob.mx/ART85/XXVII/DESARROLLO_URBANO/05671.pdf</t>
  </si>
  <si>
    <t>http://transparencia.comitan.gob.mx/ART85/XXVII/DESARROLLO_URBANO/05477.pdf</t>
  </si>
  <si>
    <t>http://transparencia.comitan.gob.mx/ART85/XXVII/DESARROLLO_URBANO/05478.pdf</t>
  </si>
  <si>
    <t>http://transparencia.comitan.gob.mx/ART85/XXVII/DESARROLLO_URBANO/05479.pdf</t>
  </si>
  <si>
    <t>http://transparencia.comitan.gob.mx/ART85/XXVII/DESARROLLO_URBANO/05391.pdf</t>
  </si>
  <si>
    <t>http://transparencia.comitan.gob.mx/ART85/XXVII/DESARROLLO_URBANO/05416.pdf</t>
  </si>
  <si>
    <t>http://transparencia.comitan.gob.mx/ART85/XXVII/DESARROLLO_URBANO/05480.pdf</t>
  </si>
  <si>
    <t>http://transparencia.comitan.gob.mx/ART85/XXVII/DESARROLLO_URBANO/05481.pdf</t>
  </si>
  <si>
    <t>http://transparencia.comitan.gob.mx/ART85/XXVII/DESARROLLO_URBANO/05482.pdf</t>
  </si>
  <si>
    <t>http://transparencia.comitan.gob.mx/ART85/XXVII/DESARROLLO_URBANO/05387.pdf</t>
  </si>
  <si>
    <t>http://transparencia.comitan.gob.mx/ART85/XXVII/DESARROLLO_URBANO/05413.pdf</t>
  </si>
  <si>
    <t>http://transparencia.comitan.gob.mx/ART85/XXVII/DESARROLLO_URBANO/05412.pdf</t>
  </si>
  <si>
    <t>http://transparencia.comitan.gob.mx/ART85/XXVII/DESARROLLO_URBANO/05388.pdf</t>
  </si>
  <si>
    <t>http://transparencia.comitan.gob.mx/ART85/XXVII/DESARROLLO_URBANO/05433.pdf</t>
  </si>
  <si>
    <t>http://transparencia.comitan.gob.mx/ART85/XXVII/DESARROLLO_URBANO/05434.pdf</t>
  </si>
  <si>
    <t>http://transparencia.comitan.gob.mx/ART85/XXVII/DESARROLLO_URBANO/05432.pdf</t>
  </si>
  <si>
    <t>http://transparencia.comitan.gob.mx/ART85/XXVII/DESARROLLO_URBANO/05507.pdf</t>
  </si>
  <si>
    <t>http://transparencia.comitan.gob.mx/ART85/XXVII/DESARROLLO_URBANO/05509.pdf</t>
  </si>
  <si>
    <t>http://transparencia.comitan.gob.mx/ART85/XXVII/DESARROLLO_URBANO/05508.pdf</t>
  </si>
  <si>
    <t>http://transparencia.comitan.gob.mx/ART85/XXVII/DESARROLLO_URBANO/05419.pdf</t>
  </si>
  <si>
    <t>http://transparencia.comitan.gob.mx/ART85/XXVII/DESARROLLO_URBANO/21184.pdf</t>
  </si>
  <si>
    <t>http://transparencia.comitan.gob.mx/ART85/XXVII/DESARROLLO_URBANO/05404.pdf</t>
  </si>
  <si>
    <t>http://transparencia.comitan.gob.mx/ART85/XXVII/DESARROLLO_URBANO/05386.pdf</t>
  </si>
  <si>
    <t>http://transparencia.comitan.gob.mx/ART85/XXVII/DESARROLLO_URBANO/05521.pdf</t>
  </si>
  <si>
    <t>http://transparencia.comitan.gob.mx/ART85/XXVII/DESARROLLO_URBANO/05520.pdf</t>
  </si>
  <si>
    <t>http://transparencia.comitan.gob.mx/ART85/XXVII/DESARROLLO_URBANO/05524.pdf</t>
  </si>
  <si>
    <t>http://transparencia.comitan.gob.mx/ART85/XXVII/DESARROLLO_URBANO/05490.pdf</t>
  </si>
  <si>
    <t>http://transparencia.comitan.gob.mx/ART85/XXVII/DESARROLLO_URBANO/05491.pdf</t>
  </si>
  <si>
    <t>http://transparencia.comitan.gob.mx/ART85/XXVII/DESARROLLO_URBANO/05492.pdf</t>
  </si>
  <si>
    <t>http://transparencia.comitan.gob.mx/ART85/XXVII/DESARROLLO_URBANO/05383.pdf</t>
  </si>
  <si>
    <t>http://transparencia.comitan.gob.mx/ART85/XXVII/DESARROLLO_URBANO/05407.pdf</t>
  </si>
  <si>
    <t>http://transparencia.comitan.gob.mx/ART85/XXVII/DESARROLLO_URBANO/05408.pdf</t>
  </si>
  <si>
    <t>http://transparencia.comitan.gob.mx/ART85/XXVII/DESARROLLO_URBANO/05384.pdf</t>
  </si>
  <si>
    <t>http://transparencia.comitan.gob.mx/ART85/XXVII/DESARROLLO_URBANO/05672.pdf</t>
  </si>
  <si>
    <t>http://transparencia.comitan.gob.mx/ART85/XXVII/DESARROLLO_URBANO/05716.pdf</t>
  </si>
  <si>
    <t>http://transparencia.comitan.gob.mx/ART85/XXVII/DESARROLLO_URBANO/05715.pdf</t>
  </si>
  <si>
    <t>http://transparencia.comitan.gob.mx/ART85/XXVII/DESARROLLO_URBANO/05713.pdf</t>
  </si>
  <si>
    <t>http://transparencia.comitan.gob.mx/ART85/XXVII/DESARROLLO_URBANO/05714.pdf</t>
  </si>
  <si>
    <t>http://transparencia.comitan.gob.mx/ART85/XXVII/DESARROLLO_URBANO/05712.pdf</t>
  </si>
  <si>
    <t>http://transparencia.comitan.gob.mx/ART85/XXVII/DESARROLLO_URBANO/05667.pdf</t>
  </si>
  <si>
    <t>http://transparencia.comitan.gob.mx/ART85/XXVII/DESARROLLO_URBANO/05743.pdf</t>
  </si>
  <si>
    <t>http://transparencia.comitan.gob.mx/ART85/XXVII/DESARROLLO_URBANO/05744.pdf</t>
  </si>
  <si>
    <t>http://transparencia.comitan.gob.mx/ART85/XXVII/DESARROLLO_URBANO/05736.pdf</t>
  </si>
  <si>
    <t>http://transparencia.comitan.gob.mx/ART85/XXVII/DESARROLLO_URBANO/05740.pdf</t>
  </si>
  <si>
    <t>http://transparencia.comitan.gob.mx/ART85/XXVII/DESARROLLO_URBANO/05735.pdf</t>
  </si>
  <si>
    <t>http://transparencia.comitan.gob.mx/ART85/XXVII/DESARROLLO_URBANO/05737.pdf</t>
  </si>
  <si>
    <t>http://transparencia.comitan.gob.mx/ART85/XXVII/DESARROLLO_URBANO/05738.pdf</t>
  </si>
  <si>
    <t>http://transparencia.comitan.gob.mx/ART85/XXVII/DESARROLLO_URBANO/05741.pdf</t>
  </si>
  <si>
    <t>http://transparencia.comitan.gob.mx/ART85/XXVII/DESARROLLO_URBANO/05670.pdf</t>
  </si>
  <si>
    <t>http://transparencia.comitan.gob.mx/ART85/XXVII/DESARROLLO_URBANO/05709.pdf</t>
  </si>
  <si>
    <t>http://transparencia.comitan.gob.mx/ART85/XXVII/DESARROLLO_URBANO/05710.pdf</t>
  </si>
  <si>
    <t>http://transparencia.comitan.gob.mx/ART85/XXVII/DESARROLLO_URBANO/05711.pdf</t>
  </si>
  <si>
    <t>http://transparencia.comitan.gob.mx/ART85/XXVII/DESARROLLO_URBANO/05687.pdf</t>
  </si>
  <si>
    <t>http://transparencia.comitan.gob.mx/ART85/XXVII/DESARROLLO_URBANO/05688.pdf</t>
  </si>
  <si>
    <t>http://transparencia.comitan.gob.mx/ART85/XXVII/DESARROLLO_URBANO/05689.pdf</t>
  </si>
  <si>
    <t>http://transparencia.comitan.gob.mx/ART85/XXVII/DESARROLLO_URBANO/05686.pdf</t>
  </si>
  <si>
    <t>http://transparencia.comitan.gob.mx/ART85/XXVII/DESARROLLO_URBANO/05685.pdf</t>
  </si>
  <si>
    <t>http://transparencia.comitan.gob.mx/ART85/XXVII/DESARROLLO_URBANO/05684.pdf</t>
  </si>
  <si>
    <t>http://transparencia.comitan.gob.mx/ART85/XXVII/DESARROLLO_URBANO/05683.pdf</t>
  </si>
  <si>
    <t>http://transparencia.comitan.gob.mx/ART85/XXVII/DESARROLLO_URBANO/05706.pdf</t>
  </si>
  <si>
    <t>http://transparencia.comitan.gob.mx/ART85/XXVII/DESARROLLO_URBANO/05270.pdf</t>
  </si>
  <si>
    <t>http://transparencia.comitan.gob.mx/ART85/XXVII/DESARROLLO_URBANO/05267.pdf</t>
  </si>
  <si>
    <t>http://transparencia.comitan.gob.mx/ART85/XXVII/DESARROLLO_URBANO/05268.pdf</t>
  </si>
  <si>
    <t>http://transparencia.comitan.gob.mx/ART85/XXVII/DESARROLLO_URBANO/05272.pdf</t>
  </si>
  <si>
    <t>http://transparencia.comitan.gob.mx/ART85/XXVII/DESARROLLO_URBANO/05271.pdf</t>
  </si>
  <si>
    <t>http://transparencia.comitan.gob.mx/ART85/XXVII/DESARROLLO_URBANO/05269.pdf</t>
  </si>
  <si>
    <t>http://transparencia.comitan.gob.mx/ART85/XXVII/DESARROLLO_URBANO/05280.pdf</t>
  </si>
  <si>
    <t>http://transparencia.comitan.gob.mx/ART85/XXVII/DESARROLLO_URBANO/05279.pdf</t>
  </si>
  <si>
    <t>http://transparencia.comitan.gob.mx/ART85/XXVII/DESARROLLO_URBANO/05420.pdf</t>
  </si>
  <si>
    <t>http://transparencia.comitan.gob.mx/ART85/XXVII/DESARROLLO_URBANO/05425.pdf</t>
  </si>
  <si>
    <t>http://transparencia.comitan.gob.mx/ART85/XXVII/DESARROLLO_URBANO/05426.pdf</t>
  </si>
  <si>
    <t>http://transparencia.comitan.gob.mx/ART85/XXVII/DESARROLLO_URBANO/05427.pdf</t>
  </si>
  <si>
    <t>http://transparencia.comitan.gob.mx/ART85/XXVII/DESARROLLO_URBANO/05428.pdf</t>
  </si>
  <si>
    <t>http://transparencia.comitan.gob.mx/ART85/XXVII/DESARROLLO_URBANO/05441.pdf</t>
  </si>
  <si>
    <t>http://transparencia.comitan.gob.mx/ART85/XXVII/DESARROLLO_URBANO/05435.pdf</t>
  </si>
  <si>
    <t>http://transparencia.comitan.gob.mx/ART85/XXVII/DESARROLLO_URBANO/05436.pdf</t>
  </si>
  <si>
    <t>http://transparencia.comitan.gob.mx/ART85/XXVII/DESARROLLO_URBANO/05390.pdf</t>
  </si>
  <si>
    <t>http://transparencia.comitan.gob.mx/ART85/XXVII/DESARROLLO_URBANO/05415.pdf</t>
  </si>
  <si>
    <t>http://transparencia.comitan.gob.mx/ART85/XXVII/DESARROLLO_URBANO/05414.pdf</t>
  </si>
  <si>
    <t>http://transparencia.comitan.gob.mx/ART85/XXVII/DESARROLLO_URBANO/05389.pdf</t>
  </si>
  <si>
    <t>http://transparencia.comitan.gob.mx/ART85/XXVII/DESARROLLO_URBANO/05469.pdf</t>
  </si>
  <si>
    <t>http://transparencia.comitan.gob.mx/ART85/XXVII/DESARROLLO_URBANO/05468.pdf</t>
  </si>
  <si>
    <t>http://transparencia.comitan.gob.mx/ART85/XXVII/DESARROLLO_URBANO/05470.pdf</t>
  </si>
  <si>
    <t>http://transparencia.comitan.gob.mx/ART85/XXVII/DESARROLLO_URBANO/05496.pdf</t>
  </si>
  <si>
    <t>http://transparencia.comitan.gob.mx/ART85/XXVII/DESARROLLO_URBANO/05500.pdf</t>
  </si>
  <si>
    <t>http://transparencia.comitan.gob.mx/ART85/XXVII/DESARROLLO_URBANO/05501.pdf</t>
  </si>
  <si>
    <t>http://transparencia.comitan.gob.mx/ART85/XXVII/DESARROLLO_URBANO/05395.pdf</t>
  </si>
  <si>
    <t>http://transparencia.comitan.gob.mx/ART85/XXVII/DESARROLLO_URBANO/05410.pdf</t>
  </si>
  <si>
    <t>http://transparencia.comitan.gob.mx/ART85/XXVII/DESARROLLO_URBANO/05411.pdf</t>
  </si>
  <si>
    <t>http://transparencia.comitan.gob.mx/ART85/XXVII/DESARROLLO_URBANO/05394.pdf</t>
  </si>
  <si>
    <t>http://transparencia.comitan.gob.mx/ART85/XXVII/DESARROLLO_URBANO/05536.pdf</t>
  </si>
  <si>
    <t>http://transparencia.comitan.gob.mx/ART85/XXVII/DESARROLLO_URBANO/05535.pdf</t>
  </si>
  <si>
    <t>http://transparencia.comitan.gob.mx/ART85/XXVII/DESARROLLO_URBANO/05534.pdf</t>
  </si>
  <si>
    <t>http://transparencia.comitan.gob.mx/ART85/XXVII/DESARROLLO_URBANO/05537.pdf</t>
  </si>
  <si>
    <t>http://transparencia.comitan.gob.mx/ART85/XXVII/DESARROLLO_URBANO/05538.pdf</t>
  </si>
  <si>
    <t>http://transparencia.comitan.gob.mx/ART85/XXVII/DESARROLLO_URBANO/05539.pdf</t>
  </si>
  <si>
    <t>http://transparencia.comitan.gob.mx/ART85/XXVII/DESARROLLO_URBANO/05396.pdf</t>
  </si>
  <si>
    <t>http://transparencia.comitan.gob.mx/ART85/XXVII/DESARROLLO_URBANO/05400.pdf</t>
  </si>
  <si>
    <t>http://transparencia.comitan.gob.mx/ART85/XXVII/DESARROLLO_URBANO/05402.pdf</t>
  </si>
  <si>
    <t>http://transparencia.comitan.gob.mx/ART85/XXVII/DESARROLLO_URBANO/05397.pdf</t>
  </si>
  <si>
    <t>http://transparencia.comitan.gob.mx/ART85/XXVII/DESARROLLO_URBANO/05488.pdf</t>
  </si>
  <si>
    <t>http://transparencia.comitan.gob.mx/ART85/XXVII/DESARROLLO_URBANO/05489.pdf</t>
  </si>
  <si>
    <t>http://transparencia.comitan.gob.mx/ART85/XXVII/DESARROLLO_URBANO/03735.pdf</t>
  </si>
  <si>
    <t>http://transparencia.comitan.gob.mx/ART85/XXVII/DESARROLLO_URBANO/05455.pdf</t>
  </si>
  <si>
    <t>http://transparencia.comitan.gob.mx/ART85/XXVII/DESARROLLO_URBANO/05450.pdf</t>
  </si>
  <si>
    <t>http://transparencia.comitan.gob.mx/ART85/XXVII/DESARROLLO_URBANO/05451.pdf</t>
  </si>
  <si>
    <t>http://transparencia.comitan.gob.mx/ART85/XXVII/DESARROLLO_URBANO/05399.pdf</t>
  </si>
  <si>
    <t>http://transparencia.comitan.gob.mx/ART85/XXVII/DESARROLLO_URBANO/05405.pdf</t>
  </si>
  <si>
    <t>http://transparencia.comitan.gob.mx/ART85/XXVII/DESARROLLO_URBANO/05406.pdf</t>
  </si>
  <si>
    <t>http://transparencia.comitan.gob.mx/ART85/XXVII/DESARROLLO_URBANO/05219.pdf</t>
  </si>
  <si>
    <t>http://transparencia.comitan.gob.mx/ART85/XXVII/DESARROLLO_URBANO/05218.pdf</t>
  </si>
  <si>
    <t>http://transparencia.comitan.gob.mx/ART85/XXVII/DESARROLLO_URBANO/05707.pdf</t>
  </si>
  <si>
    <t>http://transparencia.comitan.gob.mx/ART85/XXVII/DESARROLLO_URBANO/05708.pdf</t>
  </si>
  <si>
    <t>http://transparencia.comitan.gob.mx/ART85/XXVII/DESARROLLO_URBANO/05694.pdf</t>
  </si>
  <si>
    <t>http://transparencia.comitan.gob.mx/ART85/XXVII/DESARROLLO_URBANO/05693.pdf</t>
  </si>
  <si>
    <t>http://transparencia.comitan.gob.mx/ART85/XXVII/DESARROLLO_URBANO/05692.pdf</t>
  </si>
  <si>
    <t>http://transparencia.comitan.gob.mx/ART85/XXVII/DESARROLLO_URBANO/05691.pdf</t>
  </si>
  <si>
    <t>http://transparencia.comitan.gob.mx/ART85/XXVII/DESARROLLO_URBANO/05690.pdf</t>
  </si>
  <si>
    <t>http://transparencia.comitan.gob.mx/ART85/XXVII/DESARROLLO_URBANO/05680.pdf</t>
  </si>
  <si>
    <t>http://transparencia.comitan.gob.mx/ART85/XXVII/DESARROLLO_URBANO/05681.pdf</t>
  </si>
  <si>
    <t>http://transparencia.comitan.gob.mx/ART85/XXVII/DESARROLLO_URBANO/05682.pdf</t>
  </si>
  <si>
    <t>http://transparencia.comitan.gob.mx/ART85/XXVII/DESARROLLO_URBANO/05701.pdf</t>
  </si>
  <si>
    <t>http://transparencia.comitan.gob.mx/ART85/XXVII/DESARROLLO_URBANO/05742.pdf</t>
  </si>
  <si>
    <t>http://transparencia.comitan.gob.mx/ART85/XXVII/DESARROLLO_URBANO/05733.pdf</t>
  </si>
  <si>
    <t>http://transparencia.comitan.gob.mx/ART85/XXVII/DESARROLLO_URBANO/05732.pdf</t>
  </si>
  <si>
    <t>http://transparencia.comitan.gob.mx/ART85/XXVII/DESARROLLO_URBANO/05739.pdf</t>
  </si>
  <si>
    <t>http://transparencia.comitan.gob.mx/ART85/XXVII/DESARROLLO_URBANO/05734.pdf</t>
  </si>
  <si>
    <t>http://transparencia.comitan.gob.mx/ART85/XXVII/DESARROLLO_URBANO/05746.pdf</t>
  </si>
  <si>
    <t>http://transparencia.comitan.gob.mx/ART85/XXVII/DESARROLLO_URBANO/05747.pdf</t>
  </si>
  <si>
    <t>http://transparencia.comitan.gob.mx/ART85/XXVII/DESARROLLO_URBANO/05748.pdf</t>
  </si>
  <si>
    <t>http://transparencia.comitan.gob.mx/ART85/XXVII/DESARROLLO_URBANO/05749.pdf</t>
  </si>
  <si>
    <t>http://transparencia.comitan.gob.mx/ART85/XXVII/DESARROLLO_URBANO/05750.pdf</t>
  </si>
  <si>
    <t>http://transparencia.comitan.gob.mx/ART85/XXVII/DESARROLLO_URBANO/05751.pdf</t>
  </si>
  <si>
    <t>http://transparencia.comitan.gob.mx/ART85/XXVII/DESARROLLO_URBANO/05718.pdf</t>
  </si>
  <si>
    <t>http://transparencia.comitan.gob.mx/ART85/XXVII/DESARROLLO_URBANO/05731.pdf</t>
  </si>
  <si>
    <t>http://transparencia.comitan.gob.mx/ART85/XXVII/DESARROLLO_URBANO/05720.pdf</t>
  </si>
  <si>
    <t>http://transparencia.comitan.gob.mx/ART85/XXVII/DESARROLLO_URBANO/05719.pdf</t>
  </si>
  <si>
    <t>http://transparencia.comitan.gob.mx/ART85/XXVII/DESARROLLO_URBANO/05722.pdf</t>
  </si>
  <si>
    <t>http://transparencia.comitan.gob.mx/ART85/XXVII/DESARROLLO_URBANO/05721.pdf</t>
  </si>
  <si>
    <t>http://transparencia.comitan.gob.mx/ART85/XXVII/DESARROLLO_URBANO/05725.pdf</t>
  </si>
  <si>
    <t>http://transparencia.comitan.gob.mx/ART85/XXVII/DESARROLLO_URBANO/05724.pdf</t>
  </si>
  <si>
    <t>http://transparencia.comitan.gob.mx/ART85/XXVII/DESARROLLO_URBANO/05723.pdf</t>
  </si>
  <si>
    <t>http://transparencia.comitan.gob.mx/ART85/XXVII/DESARROLLO_URBANO/05726.pdf</t>
  </si>
  <si>
    <t>http://transparencia.comitan.gob.mx/ART85/XXVII/DESARROLLO_URBANO/05727.pdf</t>
  </si>
  <si>
    <t>http://transparencia.comitan.gob.mx/ART85/XXVII/DESARROLLO_URBANO/05728.pdf</t>
  </si>
  <si>
    <t>http://transparencia.comitan.gob.mx/ART85/XXVII/DESARROLLO_URBANO/05729.pdf</t>
  </si>
  <si>
    <t>http://transparencia.comitan.gob.mx/ART85/XXVII/DESARROLLO_URBANO/05730.pdf</t>
  </si>
  <si>
    <t>http://transparencia.comitan.gob.mx/ART85/XXVII/DESARROLLO_URBANO/05453.pdf</t>
  </si>
  <si>
    <t>http://transparencia.comitan.gob.mx/ART85/XXVII/DESARROLLO_URBANO/05454.pdf</t>
  </si>
  <si>
    <t>http://transparencia.comitan.gob.mx/ART85/XXVII/DESARROLLO_URBANO/05452.pdf</t>
  </si>
  <si>
    <t>http://transparencia.comitan.gob.mx/ART85/XXVII/DESARROLLO_URBANO/05313.pdf</t>
  </si>
  <si>
    <t>http://transparencia.comitan.gob.mx/ART85/XXVII/DESARROLLO_URBANO/05315.pdf</t>
  </si>
  <si>
    <t>http://transparencia.comitan.gob.mx/ART85/XXVII/DESARROLLO_URBANO/05314.pdf</t>
  </si>
  <si>
    <t>http://transparencia.comitan.gob.mx/ART85/XXVII/DESARROLLO_URBANO/05336.pdf</t>
  </si>
  <si>
    <t>http://transparencia.comitan.gob.mx/ART85/XXVII/DESARROLLO_URBANO/05335.pdf</t>
  </si>
  <si>
    <t>http://transparencia.comitan.gob.mx/ART85/XXVII/DESARROLLO_URBANO/05334.pdf</t>
  </si>
  <si>
    <t>http://transparencia.comitan.gob.mx/ART85/XXVII/DESARROLLO_URBANO/05361.pdf</t>
  </si>
  <si>
    <t>http://transparencia.comitan.gob.mx/ART85/XXVII/DESARROLLO_URBANO/05343.pdf</t>
  </si>
  <si>
    <t>http://transparencia.comitan.gob.mx/ART85/XXVII/DESARROLLO_URBANO/05542.pdf</t>
  </si>
  <si>
    <t>http://transparencia.comitan.gob.mx/ART85/XXVII/DESARROLLO_URBANO/05541.pdf</t>
  </si>
  <si>
    <t>http://transparencia.comitan.gob.mx/ART85/XXVII/DESARROLLO_URBANO/05540.pdf</t>
  </si>
  <si>
    <t>http://transparencia.comitan.gob.mx/ART85/XXVII/DESARROLLO_URBANO/05359.pdf</t>
  </si>
  <si>
    <t>http://transparencia.comitan.gob.mx/ART85/XXVII/DESARROLLO_URBANO/05344.pdf</t>
  </si>
  <si>
    <t>http://transparencia.comitan.gob.mx/ART85/XXVII/DESARROLLO_URBANO/05398.pdf</t>
  </si>
  <si>
    <t>http://transparencia.comitan.gob.mx/ART85/XXVII/DESARROLLO_URBANO/05510.pdf</t>
  </si>
  <si>
    <t>http://transparencia.comitan.gob.mx/ART85/XXVII/DESARROLLO_URBANO/05511.pdf</t>
  </si>
  <si>
    <t>http://transparencia.comitan.gob.mx/ART85/XXVII/DESARROLLO_URBANO/05512.pdf</t>
  </si>
  <si>
    <t>http://transparencia.comitan.gob.mx/ART85/XXVII/DESARROLLO_URBANO/05519.pdf</t>
  </si>
  <si>
    <t>http://transparencia.comitan.gob.mx/ART85/XXVII/DESARROLLO_URBANO/05522.pdf</t>
  </si>
  <si>
    <t>http://transparencia.comitan.gob.mx/ART85/XXVII/DESARROLLO_URBANO/05523.pdf</t>
  </si>
  <si>
    <t>http://transparencia.comitan.gob.mx/ART85/XXVII/DESARROLLO_URBANO/05393.pdf</t>
  </si>
  <si>
    <t>http://transparencia.comitan.gob.mx/ART85/XXVII/DESARROLLO_URBANO/05431.pdf</t>
  </si>
  <si>
    <t>http://transparencia.comitan.gob.mx/ART85/XXVII/DESARROLLO_URBANO/05409.pdf</t>
  </si>
  <si>
    <t>http://transparencia.comitan.gob.mx/ART85/XXVII/DESARROLLO_URBANO/05392.pdf</t>
  </si>
  <si>
    <t>http://transparencia.comitan.gob.mx/ART85/XXVII/DESARROLLO_URBANO/04831.pdf</t>
  </si>
  <si>
    <t>http://transparencia.comitan.gob.mx/ART85/XXVII/DESARROLLO_URBANO/05499.pdf</t>
  </si>
  <si>
    <t>http://transparencia.comitan.gob.mx/ART85/XXVII/DESARROLLO_URBANO/05497.pdf</t>
  </si>
  <si>
    <t>http://transparencia.comitan.gob.mx/ART85/XXVII/DESARROLLO_URBANO/05350.pdf</t>
  </si>
  <si>
    <t>http://transparencia.comitan.gob.mx/ART85/XXVII/DESARROLLO_URBANO/05305.pdf</t>
  </si>
  <si>
    <t>http://transparencia.comitan.gob.mx/ART85/XXVII/DESARROLLO_URBANO/05304.pdf</t>
  </si>
  <si>
    <t>http://transparencia.comitan.gob.mx/ART85/XXVII/DESARROLLO_URBANO/05303.pdf</t>
  </si>
  <si>
    <t>http://transparencia.comitan.gob.mx/ART85/XXVII/DESARROLLO_URBANO/05323.pdf</t>
  </si>
  <si>
    <t>http://transparencia.comitan.gob.mx/ART85/XXVII/DESARROLLO_URBANO/05322.pdf</t>
  </si>
  <si>
    <t>http://transparencia.comitan.gob.mx/ART85/XXVII/DESARROLLO_URBANO/05321.pdf</t>
  </si>
  <si>
    <t>http://transparencia.comitan.gob.mx/ART85/XXVII/DESARROLLO_URBANO/05352.pdf</t>
  </si>
  <si>
    <t>http://transparencia.comitan.gob.mx/ART85/XXVII/DESARROLLO_URBANO/05333.pdf</t>
  </si>
  <si>
    <t>http://transparencia.comitan.gob.mx/ART85/XXVII/DESARROLLO_URBANO/05360.pdf</t>
  </si>
  <si>
    <t>http://transparencia.comitan.gob.mx/ART85/XXVII/DESARROLLO_URBANO/05318.pdf</t>
  </si>
  <si>
    <t>http://transparencia.comitan.gob.mx/ART85/XXVII/DESARROLLO_URBANO/05317.pdf</t>
  </si>
  <si>
    <t>http://transparencia.comitan.gob.mx/ART85/XXVII/DESARROLLO_URBANO/05316.pdf</t>
  </si>
  <si>
    <t>http://transparencia.comitan.gob.mx/ART85/XXVII/DESARROLLO_URBANO/05308.pdf</t>
  </si>
  <si>
    <t>http://transparencia.comitan.gob.mx/ART85/XXVII/DESARROLLO_URBANO/05307.pdf</t>
  </si>
  <si>
    <t>http://transparencia.comitan.gob.mx/ART85/XXVII/DESARROLLO_URBANO/05306.pdf</t>
  </si>
  <si>
    <t>http://transparencia.comitan.gob.mx/ART85/XXVII/DESARROLLO_URBANO/05354.pdf</t>
  </si>
  <si>
    <t>http://transparencia.comitan.gob.mx/ART85/XXVII/DESARROLLO_URBANO/05330.pdf</t>
  </si>
  <si>
    <t>http://transparencia.comitan.gob.mx/ART85/XXVII/DESARROLLO_URBANO/05460.pdf</t>
  </si>
  <si>
    <t>http://transparencia.comitan.gob.mx/ART85/XXVII/DESARROLLO_URBANO/05461.pdf</t>
  </si>
  <si>
    <t>http://transparencia.comitan.gob.mx/ART85/XXVII/DESARROLLO_URBANO/05456.pdf</t>
  </si>
  <si>
    <t>http://transparencia.comitan.gob.mx/ART85/XXVII/DESARROLLO_URBANO/05514.pdf</t>
  </si>
  <si>
    <t>http://transparencia.comitan.gob.mx/ART85/XXVII/DESARROLLO_URBANO/05515.pdf</t>
  </si>
  <si>
    <t>http://transparencia.comitan.gob.mx/ART85/XXVII/DESARROLLO_URBANO/05516.pdf</t>
  </si>
  <si>
    <t>http://transparencia.comitan.gob.mx/ART85/XXVII/DESARROLLO_URBANO/05486.pdf</t>
  </si>
  <si>
    <t>http://transparencia.comitan.gob.mx/ART85/XXVII/DESARROLLO_URBANO/05385.pdf</t>
  </si>
  <si>
    <t>http://transparencia.comitan.gob.mx/ART85/XXVII/DESARROLLO_URBANO/05358.pdf</t>
  </si>
  <si>
    <t>http://transparencia.comitan.gob.mx/ART85/XXVII/DESARROLLO_URBANO/05518.pdf</t>
  </si>
  <si>
    <t>http://transparencia.comitan.gob.mx/ART85/XXVII/DESARROLLO_URBANO/05353.pdf</t>
  </si>
  <si>
    <t>http://transparencia.comitan.gob.mx/ART85/XXVII/DESARROLLO_URBANO/05495.pdf</t>
  </si>
  <si>
    <t>http://transparencia.comitan.gob.mx/ART85/XXVII/DESARROLLO_URBANO/05494.pdf</t>
  </si>
  <si>
    <t>http://transparencia.comitan.gob.mx/ART85/XXVII/DESARROLLO_URBANO/05493.pdf</t>
  </si>
  <si>
    <t>http://transparencia.comitan.gob.mx/ART85/XXVII/DESARROLLO_URBANO/05459.pdf</t>
  </si>
  <si>
    <t>http://transparencia.comitan.gob.mx/ART85/XXVII/DESARROLLO_URBANO/05457.pdf</t>
  </si>
  <si>
    <t>http://transparencia.comitan.gob.mx/ART85/XXVII/DESARROLLO_URBANO/05458.pdf</t>
  </si>
  <si>
    <t>http://transparencia.comitan.gob.mx/ART85/XXVII/DESARROLLO_URBANO/05357.pdf</t>
  </si>
  <si>
    <t>http://transparencia.comitan.gob.mx/ART85/XXVII/DESARROLLO_URBANO/05346.pdf</t>
  </si>
  <si>
    <t>http://transparencia.comitan.gob.mx/ART85/XXVII/DESARROLLO_URBANO/05345.pdf</t>
  </si>
  <si>
    <t>http://transparencia.comitan.gob.mx/ART85/XXVII/DESARROLLO_URBANO/05355.pdf</t>
  </si>
  <si>
    <t>http://transparencia.comitan.gob.mx/ART85/XXVII/DESARROLLO_URBANO/05312.pdf</t>
  </si>
  <si>
    <t>http://transparencia.comitan.gob.mx/ART85/XXVII/DESARROLLO_URBANO/05311.pdf</t>
  </si>
  <si>
    <t>http://transparencia.comitan.gob.mx/ART85/XXVII/DESARROLLO_URBANO/05310.pdf</t>
  </si>
  <si>
    <t>http://transparencia.comitan.gob.mx/ART85/XXVII/DESARROLLO_URBANO/05302.pdf</t>
  </si>
  <si>
    <t>http://transparencia.comitan.gob.mx/ART85/XXVII/DESARROLLO_URBANO/05301.pdf</t>
  </si>
  <si>
    <t>http://transparencia.comitan.gob.mx/ART85/XXVII/DESARROLLO_URBANO/05300.pdf</t>
  </si>
  <si>
    <t>http://transparencia.comitan.gob.mx/ART85/XXVII/DESARROLLO_URBANO/05349.pdf</t>
  </si>
  <si>
    <t>http://transparencia.comitan.gob.mx/ART85/XXVII/DESARROLLO_URBANO/05329.pdf</t>
  </si>
  <si>
    <t>http://transparencia.comitan.gob.mx/ART85/XXVII/DESARROLLO_URBANO/05328.pdf</t>
  </si>
  <si>
    <t>http://transparencia.comitan.gob.mx/ART85/XXVII/DESARROLLO_URBANO/05351.pdf</t>
  </si>
  <si>
    <t>http://transparencia.comitan.gob.mx/ART85/XXVII/DESARROLLO_URBANO/05517.pdf</t>
  </si>
  <si>
    <t>http://transparencia.comitan.gob.mx/ART85/XXVII/DESARROLLO_URBANO/05513.pdf</t>
  </si>
  <si>
    <t>http://transparencia.comitan.gob.mx/ART85/XXVII/DESARROLLO_URBANO/05525.pdf</t>
  </si>
  <si>
    <t>http://transparencia.comitan.gob.mx/ART85/XXVII/DESARROLLO_URBANO/05527.pdf</t>
  </si>
  <si>
    <t>http://transparencia.comitan.gob.mx/ART85/XXVII/DESARROLLO_URBANO/05526.pdf</t>
  </si>
  <si>
    <t>http://transparencia.comitan.gob.mx/ART85/XXVII/DESARROLLO_URBANO/05356.pdf</t>
  </si>
  <si>
    <t>http://transparencia.comitan.gob.mx/ART85/XXVII/DESARROLLO_URBANO/05340.pdf</t>
  </si>
  <si>
    <t>http://transparencia.comitan.gob.mx/ART85/XXVII/DESARROLLO_URBANO/05339.pdf</t>
  </si>
  <si>
    <t>http://transparencia.comitan.gob.mx/ART85/XXVII/DESARROLLO_URBANO/05347.pdf</t>
  </si>
  <si>
    <t>http://transparencia.comitan.gob.mx/ART85/XXVII/DESARROLLO_URBANO/05484.pdf</t>
  </si>
  <si>
    <t>http://transparencia.comitan.gob.mx/ART85/XXVII/DESARROLLO_URBANO/05483.pdf</t>
  </si>
  <si>
    <t>http://transparencia.comitan.gob.mx/ART85/XXVII/DESARROLLO_URBANO/05485.pdf</t>
  </si>
  <si>
    <t>http://transparencia.comitan.gob.mx/ART85/XXVII/DESARROLLO_URBANO/05442.pdf</t>
  </si>
  <si>
    <t>http://transparencia.comitan.gob.mx/ART85/XXVII/DESARROLLO_URBANO/05440.pdf</t>
  </si>
  <si>
    <t>http://transparencia.comitan.gob.mx/ART85/XXVII/DESARROLLO_URBANO/05439.pdf</t>
  </si>
  <si>
    <t>http://transparencia.comitan.gob.mx/ART85/XXVII/DESARROLLO_URBANO/05418.pdf</t>
  </si>
  <si>
    <t>http://transparencia.comitan.gob.mx/ART85/XXVII/DESARROLLO_URBANO/05341.pdf</t>
  </si>
  <si>
    <t>http://transparencia.comitan.gob.mx/ART85/XXVII/DESARROLLO_URBANO/05342.pdf</t>
  </si>
  <si>
    <t>http://transparencia.comitan.gob.mx/ART85/XXVII/DESARROLLO_URBANO/05417.pdf</t>
  </si>
  <si>
    <t>http://transparencia.comitan.gob.mx/ART85/XXVII/DESARROLLO_URBANO/05472.pdf</t>
  </si>
  <si>
    <t>http://transparencia.comitan.gob.mx/ART85/XXVII/DESARROLLO_URBANO/05471.pdf</t>
  </si>
  <si>
    <t>http://transparencia.comitan.gob.mx/ART85/XXVII/DESARROLLO_URBANO/05476.pdf</t>
  </si>
  <si>
    <t>http://transparencia.comitan.gob.mx/ART85/XXVII/DESARROLLO_URBANO/05465.pdf</t>
  </si>
  <si>
    <t>http://transparencia.comitan.gob.mx/ART85/XXVII/DESARROLLO_URBANO/05464.pdf</t>
  </si>
  <si>
    <t>http://transparencia.comitan.gob.mx/ART85/XXVII/DESARROLLO_URBANO/05463.pdf</t>
  </si>
  <si>
    <t>http://transparencia.comitan.gob.mx/ART85/XXVII/DESARROLLO_URBANO/05363.pdf</t>
  </si>
  <si>
    <t>http://transparencia.comitan.gob.mx/ART85/XXVII/DESARROLLO_URBANO/05372.pdf</t>
  </si>
  <si>
    <t>http://transparencia.comitan.gob.mx/ART85/XXVII/DESARROLLO_URBANO/05371.pdf</t>
  </si>
  <si>
    <t>http://transparencia.comitan.gob.mx/ART85/XXVII/DESARROLLO_URBANO/05380.pdf</t>
  </si>
  <si>
    <t>http://transparencia.comitan.gob.mx/ART85/XXVII/DESARROLLO_URBANO/05529.pdf</t>
  </si>
  <si>
    <t>http://transparencia.comitan.gob.mx/ART85/XXVII/DESARROLLO_URBANO/05530.pdf</t>
  </si>
  <si>
    <t>http://transparencia.comitan.gob.mx/ART85/XXVII/DESARROLLO_URBANO/05528.pdf</t>
  </si>
  <si>
    <t>http://transparencia.comitan.gob.mx/ART85/XXVII/DESARROLLO_URBANO/05447.pdf</t>
  </si>
  <si>
    <t>http://transparencia.comitan.gob.mx/ART85/XXVII/DESARROLLO_URBANO/05445.pdf</t>
  </si>
  <si>
    <t>http://transparencia.comitan.gob.mx/ART85/XXVII/DESARROLLO_URBANO/05446.pdf</t>
  </si>
  <si>
    <t>http://transparencia.comitan.gob.mx/ART85/XXVII/DESARROLLO_URBANO/05381.pdf</t>
  </si>
  <si>
    <t>http://transparencia.comitan.gob.mx/ART85/XXVII/DESARROLLO_URBANO/05376.pdf</t>
  </si>
  <si>
    <t>http://transparencia.comitan.gob.mx/ART85/XXVII/DESARROLLO_URBANO/05377.pdf</t>
  </si>
  <si>
    <t>http://transparencia.comitan.gob.mx/ART85/XXVII/DESARROLLO_URBANO/05382.pdf</t>
  </si>
  <si>
    <t>http://transparencia.comitan.gob.mx/ART85/XXVII/DESARROLLO_URBANO/05547.pdf</t>
  </si>
  <si>
    <t>http://transparencia.comitan.gob.mx/ART85/XXVII/DESARROLLO_URBANO/05544.pdf</t>
  </si>
  <si>
    <t>http://transparencia.comitan.gob.mx/ART85/XXVII/DESARROLLO_URBANO/05543.pdf</t>
  </si>
  <si>
    <t>http://transparencia.comitan.gob.mx/ART85/XXVII/DESARROLLO_URBANO/05429.pdf</t>
  </si>
  <si>
    <t>http://transparencia.comitan.gob.mx/ART85/XXVII/DESARROLLO_URBANO/05424.pdf</t>
  </si>
  <si>
    <t>http://transparencia.comitan.gob.mx/ART85/XXVII/DESARROLLO_URBANO/05423.pdf</t>
  </si>
  <si>
    <t>http://transparencia.comitan.gob.mx/ART85/XXVII/DESARROLLO_URBANO/05422.pdf</t>
  </si>
  <si>
    <t>http://transparencia.comitan.gob.mx/ART85/XXVII/DESARROLLO_URBANO/05421.pdf</t>
  </si>
  <si>
    <t>http://transparencia.comitan.gob.mx/ART85/XXVII/DESARROLLO_URBANO/05373.pdf</t>
  </si>
  <si>
    <t>http://transparencia.comitan.gob.mx/ART85/XXVII/DESARROLLO_URBANO/05745.pdf</t>
  </si>
  <si>
    <t>http://transparencia.comitan.gob.mx/ART85/XXVII/DESARROLLO_URBANO/05553.pdf</t>
  </si>
  <si>
    <t>http://transparencia.comitan.gob.mx/ART85/XXVII/DESARROLLO_URBANO/05657.pdf</t>
  </si>
  <si>
    <t>http://transparencia.comitan.gob.mx/ART85/XXVII/DESARROLLO_URBANO/05562.pdf</t>
  </si>
  <si>
    <t>http://transparencia.comitan.gob.mx/ART85/XXVII/DESARROLLO_URBANO/05589.pdf</t>
  </si>
  <si>
    <t>http://transparencia.comitan.gob.mx/ART85/XXVII/DESARROLLO_URBANO/05600.pdf</t>
  </si>
  <si>
    <t>http://transparencia.comitan.gob.mx/ART85/XXVII/DESARROLLO_URBANO/05601.pdf</t>
  </si>
  <si>
    <t>http://transparencia.comitan.gob.mx/ART85/XXVII/DESARROLLO_URBANO/05602.pdf</t>
  </si>
  <si>
    <t>http://transparencia.comitan.gob.mx/ART85/XXVII/DESARROLLO_URBANO/05588.pdf</t>
  </si>
  <si>
    <t>http://transparencia.comitan.gob.mx/ART85/XXVII/DESARROLLO_URBANO/05619.pdf</t>
  </si>
  <si>
    <t>http://transparencia.comitan.gob.mx/ART85/XXVII/DESARROLLO_URBANO/05613.pdf</t>
  </si>
  <si>
    <t>http://transparencia.comitan.gob.mx/ART85/XXVII/DESARROLLO_URBANO/05638.pdf</t>
  </si>
  <si>
    <t>http://transparencia.comitan.gob.mx/ART85/XXVII/DESARROLLO_URBANO/05637.pdf</t>
  </si>
  <si>
    <t>http://transparencia.comitan.gob.mx/ART85/XXVII/DESARROLLO_URBANO/05531.pdf</t>
  </si>
  <si>
    <t>http://transparencia.comitan.gob.mx/ART85/XXVII/DESARROLLO_URBANO/05532.pdf</t>
  </si>
  <si>
    <t>http://transparencia.comitan.gob.mx/ART85/XXVII/DESARROLLO_URBANO/05365.pdf</t>
  </si>
  <si>
    <t>http://transparencia.comitan.gob.mx/ART85/XXVII/DESARROLLO_URBANO/05369.pdf</t>
  </si>
  <si>
    <t>http://transparencia.comitan.gob.mx/ART85/XXVII/DESARROLLO_URBANO/05370.pdf</t>
  </si>
  <si>
    <t>http://transparencia.comitan.gob.mx/ART85/XXVII/DESARROLLO_URBANO/05379.pdf</t>
  </si>
  <si>
    <t>http://transparencia.comitan.gob.mx/ART85/XXVII/DESARROLLO_URBANO/05448.pdf</t>
  </si>
  <si>
    <t>http://transparencia.comitan.gob.mx/ART85/XXVII/DESARROLLO_URBANO/05449.pdf</t>
  </si>
  <si>
    <t>http://transparencia.comitan.gob.mx/ART85/XXVII/DESARROLLO_URBANO/05444.pdf</t>
  </si>
  <si>
    <t>http://transparencia.comitan.gob.mx/ART85/XXVII/DESARROLLO_URBANO/05545.pdf</t>
  </si>
  <si>
    <t>http://transparencia.comitan.gob.mx/ART85/XXVII/DESARROLLO_URBANO/05546.pdf</t>
  </si>
  <si>
    <t>http://transparencia.comitan.gob.mx/ART85/XXVII/DESARROLLO_URBANO/05378.pdf</t>
  </si>
  <si>
    <t>http://transparencia.comitan.gob.mx/ART85/XXVII/DESARROLLO_URBANO/05375.pdf</t>
  </si>
  <si>
    <t>http://transparencia.comitan.gob.mx/ART85/XXVII/DESARROLLO_URBANO/05374.pdf</t>
  </si>
  <si>
    <t>http://transparencia.comitan.gob.mx/ART85/XXVII/DESARROLLO_URBANO/05580.pdf</t>
  </si>
  <si>
    <t>http://transparencia.comitan.gob.mx/ART85/XXVII/DESARROLLO_URBANO/05283.pdf</t>
  </si>
  <si>
    <t>http://transparencia.comitan.gob.mx/ART85/XXVII/DESARROLLO_URBANO/05618.pdf</t>
  </si>
  <si>
    <t>http://transparencia.comitan.gob.mx/ART85/XXVII/DESARROLLO_URBANO/05645.pdf</t>
  </si>
  <si>
    <t>http://transparencia.comitan.gob.mx/ART85/XXVII/DESARROLLO_URBANO/05319.pdf</t>
  </si>
  <si>
    <t>http://transparencia.comitan.gob.mx/ART85/XXVII/DESARROLLO_URBANO/05320.pdf</t>
  </si>
  <si>
    <t>http://transparencia.comitan.gob.mx/ART85/XXVII/DESARROLLO_URBANO/05327.pdf</t>
  </si>
  <si>
    <t>http://transparencia.comitan.gob.mx/ART85/XXVII/DESARROLLO_URBANO/05326.pdf</t>
  </si>
  <si>
    <t>http://transparencia.comitan.gob.mx/ART85/XXVII/DESARROLLO_URBANO/05325.pdf</t>
  </si>
  <si>
    <t>http://transparencia.comitan.gob.mx/ART85/XXVII/DESARROLLO_URBANO/05348.pdf</t>
  </si>
  <si>
    <t>http://transparencia.comitan.gob.mx/ART85/XXVII/DESARROLLO_URBANO/05338.pdf</t>
  </si>
  <si>
    <t>http://transparencia.comitan.gob.mx/ART85/XXVII/DESARROLLO_URBANO/05337.pdf</t>
  </si>
  <si>
    <t>http://transparencia.comitan.gob.mx/ART85/XXVII/DESARROLLO_URBANO/05324.pdf</t>
  </si>
  <si>
    <t>http://transparencia.comitan.gob.mx/ART85/XXVII/DESARROLLO_URBANO/05364.pdf</t>
  </si>
  <si>
    <t>http://transparencia.comitan.gob.mx/ART85/XXVII/DESARROLLO_URBANO/05438.pdf</t>
  </si>
  <si>
    <t>http://transparencia.comitan.gob.mx/ART85/XXVII/DESARROLLO_URBANO/05437.pdf</t>
  </si>
  <si>
    <t>http://transparencia.comitan.gob.mx/ART85/XXVII/DESARROLLO_URBANO/05443.pdf</t>
  </si>
  <si>
    <t>http://transparencia.comitan.gob.mx/ART85/XXVII/DESARROLLO_URBANO/05475.pdf</t>
  </si>
  <si>
    <t>http://transparencia.comitan.gob.mx/ART85/XXVII/DESARROLLO_URBANO/05474.pdf</t>
  </si>
  <si>
    <t>http://transparencia.comitan.gob.mx/ART85/XXVII/DESARROLLO_URBANO/05473.pdf</t>
  </si>
  <si>
    <t>http://transparencia.comitan.gob.mx/ART85/XXVII/DESARROLLO_URBANO/05366.pdf</t>
  </si>
  <si>
    <t>http://transparencia.comitan.gob.mx/ART85/XXVII/DESARROLLO_URBANO/05368.pdf</t>
  </si>
  <si>
    <t>http://transparencia.comitan.gob.mx/ART85/XXVII/DESARROLLO_URBANO/05367.pdf</t>
  </si>
  <si>
    <t>http://transparencia.comitan.gob.mx/ART85/XXVII/DESARROLLO_URBANO/05362.pdf</t>
  </si>
  <si>
    <t>http://transparencia.comitan.gob.mx/ART85/XXVII/DESARROLLO_URBANO/05466.pdf</t>
  </si>
  <si>
    <t>http://transparencia.comitan.gob.mx/ART85/XXVII/DESARROLLO_URBANO/03998.pdf</t>
  </si>
  <si>
    <t>http://transparencia.comitan.gob.mx/ART85/XXVII/DESARROLLO_URBANO/05462.pdf</t>
  </si>
  <si>
    <t>http://transparencia.comitan.gob.mx/ART85/XXVII/DESARROLLO_URBANO/05533.pdf</t>
  </si>
  <si>
    <t>http://transparencia.comitan.gob.mx/ART85/XXVII/DESARROLLO_URBANO/05608.pdf</t>
  </si>
  <si>
    <t>http://transparencia.comitan.gob.mx/ART85/XXVII/DESARROLLO_URBANO/05609.pdf</t>
  </si>
  <si>
    <t>http://transparencia.comitan.gob.mx/ART85/XXVII/DESARROLLO_URBANO/05644.pdf</t>
  </si>
  <si>
    <t>http://transparencia.comitan.gob.mx/ART85/XXVII/DESARROLLO_URBANO/05642.pdf</t>
  </si>
  <si>
    <t>http://transparencia.comitan.gob.mx/ART85/XXVII/DESARROLLO_URBANO/05611.pdf</t>
  </si>
  <si>
    <t>http://transparencia.comitan.gob.mx/ART85/XXVII/DESARROLLO_URBANO/05630.pdf</t>
  </si>
  <si>
    <t>http://transparencia.comitan.gob.mx/ART85/XXVII/DESARROLLO_URBANO/05631.pdf</t>
  </si>
  <si>
    <t>http://transparencia.comitan.gob.mx/ART85/XXVII/DESARROLLO_URBANO/05658.pdf</t>
  </si>
  <si>
    <t>http://transparencia.comitan.gob.mx/ART85/XXVII/DESARROLLO_URBANO/05649.pdf</t>
  </si>
  <si>
    <t>http://transparencia.comitan.gob.mx/ART85/XXVII/DESARROLLO_URBANO/05762.pdf</t>
  </si>
  <si>
    <t>http://transparencia.comitan.gob.mx/ART85/XXVII/DESARROLLO_URBANO/05765.pdf</t>
  </si>
  <si>
    <t>http://transparencia.comitan.gob.mx/ART85/XXVII/DESARROLLO_URBANO/05764.pdf</t>
  </si>
  <si>
    <t>http://transparencia.comitan.gob.mx/ART85/XXVII/DESARROLLO_URBANO/05763.pdf</t>
  </si>
  <si>
    <t>http://transparencia.comitan.gob.mx/ART85/XXVII/DESARROLLO_URBANO/05766.pdf</t>
  </si>
  <si>
    <t>http://transparencia.comitan.gob.mx/ART85/XXVII/DESARROLLO_URBANO/21773.pdf</t>
  </si>
  <si>
    <t>http://transparencia.comitan.gob.mx/ART85/XXVII/DESARROLLO_URBANO/21774.pdf</t>
  </si>
  <si>
    <t>http://transparencia.comitan.gob.mx/ART85/XXVII/DESARROLLO_URBANO/22351.pdf</t>
  </si>
  <si>
    <t>http://transparencia.comitan.gob.mx/ART85/XXVII/DESARROLLO_URBANO/21515.pdf</t>
  </si>
  <si>
    <t>http://transparencia.comitan.gob.mx/ART85/XXVII/DESARROLLO_URBANO/21516.pdf</t>
  </si>
  <si>
    <t>http://transparencia.comitan.gob.mx/ART85/XXVII/DESARROLLO_URBANO/21465.pdf</t>
  </si>
  <si>
    <t>http://transparencia.comitan.gob.mx/ART85/XXVII/DESARROLLO_URBANO/214264.pdf</t>
  </si>
  <si>
    <t>http://transparencia.comitan.gob.mx/ART85/XXVII/DESARROLLO_URBANO/04952.pdf</t>
  </si>
  <si>
    <t>http://transparencia.comitan.gob.mx/ART85/XXVII/DESARROLLO_URBANO/04953.pdf</t>
  </si>
  <si>
    <t>http://transparencia.comitan.gob.mx/ART85/XXVII/DESARROLLO_URBANO/21460.pdf</t>
  </si>
  <si>
    <t>http://transparencia.comitan.gob.mx/ART85/XXVII/DESARROLLO_URBANO/04906.pdf</t>
  </si>
  <si>
    <t>http://transparencia.comitan.gob.mx/ART85/XXVII/DESARROLLO_URBANO/21554.pdf</t>
  </si>
  <si>
    <t>http://transparencia.comitan.gob.mx/ART85/XXVII/DESARROLLO_URBANO/21778.pdf</t>
  </si>
  <si>
    <t>http://transparencia.comitan.gob.mx/ART85/XXVII/DESARROLLO_URBANO/05091.pdf</t>
  </si>
  <si>
    <t>http://transparencia.comitan.gob.mx/ART85/XXVII/DESARROLLO_URBANO/23517.pdf</t>
  </si>
  <si>
    <t>http://transparencia.comitan.gob.mx/ART85/XXVII/DESARROLLO_URBANO/04341.pdf</t>
  </si>
  <si>
    <t>http://transparencia.comitan.gob.mx/ART85/XXVII/DESARROLLO_URBANO/23318.pdf</t>
  </si>
  <si>
    <t>http://transparencia.comitan.gob.mx/ART85/XXVII/DESARROLLO_URBANO/05159.pdf</t>
  </si>
  <si>
    <t>http://transparencia.comitan.gob.mx/ART85/XXVII/DESARROLLO_URBANO/05191.pdf</t>
  </si>
  <si>
    <t>http://transparencia.comitan.gob.mx/ART85/XXVII/DESARROLLO_URBANO/05181.pdf</t>
  </si>
  <si>
    <t>http://transparencia.comitan.gob.mx/ART85/XXVII/DESARROLLO_URBANO/05288.pdf</t>
  </si>
  <si>
    <t>http://transparencia.comitan.gob.mx/ART85/XXVII/DESARROLLO_URBANO/05188.pdf</t>
  </si>
  <si>
    <t>http://transparencia.comitan.gob.mx/ART85/XXVII/DESARROLLO_URBANO/05088.pdf</t>
  </si>
  <si>
    <t>http://transparencia.comitan.gob.mx/ART85/XXVII/DESARROLLO_URBANO/05221.pdf</t>
  </si>
  <si>
    <t>http://transparencia.comitan.gob.mx/ART85/XXVII/DESARROLLO_URBANO/05770.pdf</t>
  </si>
  <si>
    <t>http://transparencia.comitan.gob.mx/ART85/XXVII/DESARROLLO_URBANO/05771.pdf</t>
  </si>
  <si>
    <t>http://transparencia.comitan.gob.mx/ART85/XXVII/DESARROLLO_URBANO/05753.pdf</t>
  </si>
  <si>
    <t>R000195</t>
  </si>
  <si>
    <t>R000196</t>
  </si>
  <si>
    <t>R000198</t>
  </si>
  <si>
    <t>R000223</t>
  </si>
  <si>
    <t>R000301</t>
  </si>
  <si>
    <t>R000305</t>
  </si>
  <si>
    <t>R000306</t>
  </si>
  <si>
    <t>R000307</t>
  </si>
  <si>
    <t>R000309</t>
  </si>
  <si>
    <t>R000310</t>
  </si>
  <si>
    <t>R000311</t>
  </si>
  <si>
    <t>R000312</t>
  </si>
  <si>
    <t>R000313</t>
  </si>
  <si>
    <t>R000314</t>
  </si>
  <si>
    <t>R000315</t>
  </si>
  <si>
    <t>R000316</t>
  </si>
  <si>
    <t>R000317</t>
  </si>
  <si>
    <t>R000319</t>
  </si>
  <si>
    <t>R000320</t>
  </si>
  <si>
    <t>R000321</t>
  </si>
  <si>
    <t>R000322</t>
  </si>
  <si>
    <t>R000323</t>
  </si>
  <si>
    <t>R000325</t>
  </si>
  <si>
    <t>R000326</t>
  </si>
  <si>
    <t>R000327</t>
  </si>
  <si>
    <t>R000329</t>
  </si>
  <si>
    <t>R000330</t>
  </si>
  <si>
    <t>R000331</t>
  </si>
  <si>
    <t>R000333</t>
  </si>
  <si>
    <t>R000344</t>
  </si>
  <si>
    <t>R000401</t>
  </si>
  <si>
    <t>R000402</t>
  </si>
  <si>
    <t>R000403</t>
  </si>
  <si>
    <t>LICENCIA DE CONSTRUCCIÓN</t>
  </si>
  <si>
    <t>RUPTURA DE CALLES</t>
  </si>
  <si>
    <t>LITZANIA ELIZABETH</t>
  </si>
  <si>
    <t>COUTIÑO</t>
  </si>
  <si>
    <t>CASTRO</t>
  </si>
  <si>
    <t>MARIA PATRICIA</t>
  </si>
  <si>
    <t>MAZARIEGOS</t>
  </si>
  <si>
    <t>FILEMON</t>
  </si>
  <si>
    <t>HUMBERTO</t>
  </si>
  <si>
    <t>PEDRERO</t>
  </si>
  <si>
    <t>MARIO</t>
  </si>
  <si>
    <t>JOSE GARCIA LOPEZ (EDUCACION PARA LA PAZ A.C.)</t>
  </si>
  <si>
    <t>MARIA MARGARITA</t>
  </si>
  <si>
    <t>GUZMAN/COPROP</t>
  </si>
  <si>
    <t>MARIA FLOR</t>
  </si>
  <si>
    <t>OLGA LIDIA</t>
  </si>
  <si>
    <t>YONNI JOSUE</t>
  </si>
  <si>
    <t>MARTHA ADRIANA</t>
  </si>
  <si>
    <t>MARIA ROSA GUADALUPE</t>
  </si>
  <si>
    <t>VIVES</t>
  </si>
  <si>
    <t>JUANA DEL SOCORRO</t>
  </si>
  <si>
    <t>RAFAEL</t>
  </si>
  <si>
    <t>FELIX</t>
  </si>
  <si>
    <t>REINALDA</t>
  </si>
  <si>
    <t>ELMER EDUARDO</t>
  </si>
  <si>
    <t>VILLAGOMEZ</t>
  </si>
  <si>
    <t>ALFREDO</t>
  </si>
  <si>
    <t>MARIA ROSA</t>
  </si>
  <si>
    <t>ADRIANA</t>
  </si>
  <si>
    <t>FARMACIA GUADALAJARA S.A. DE C.V.</t>
  </si>
  <si>
    <t>http://transparencia.comitan.gob.mx/ART85/XXVII/DESARROLLO_URBANO/R000195.pdf</t>
  </si>
  <si>
    <t>http://transparencia.comitan.gob.mx/ART85/XXVII/DESARROLLO_URBANO/R000196.pdf</t>
  </si>
  <si>
    <t>http://transparencia.comitan.gob.mx/ART85/XXVII/DESARROLLO_URBANO/R000198.pdf</t>
  </si>
  <si>
    <t>http://transparencia.comitan.gob.mx/ART85/XXVII/DESARROLLO_URBANO/R000223.pdf</t>
  </si>
  <si>
    <t>http://transparencia.comitan.gob.mx/ART85/XXVII/DESARROLLO_URBANO/R000301.pdf</t>
  </si>
  <si>
    <t>http://transparencia.comitan.gob.mx/ART85/XXVII/DESARROLLO_URBANO/R000305.pdf</t>
  </si>
  <si>
    <t>http://transparencia.comitan.gob.mx/ART85/XXVII/DESARROLLO_URBANO/R000306.pdf</t>
  </si>
  <si>
    <t>http://transparencia.comitan.gob.mx/ART85/XXVII/DESARROLLO_URBANO/R000307.pdf</t>
  </si>
  <si>
    <t>http://transparencia.comitan.gob.mx/ART85/XXVII/DESARROLLO_URBANO/R000309.pdf</t>
  </si>
  <si>
    <t>http://transparencia.comitan.gob.mx/ART85/XXVII/DESARROLLO_URBANO/R000310.pdf</t>
  </si>
  <si>
    <t>http://transparencia.comitan.gob.mx/ART85/XXVII/DESARROLLO_URBANO/R000311.pdf</t>
  </si>
  <si>
    <t>http://transparencia.comitan.gob.mx/ART85/XXVII/DESARROLLO_URBANO/R000312.pdf</t>
  </si>
  <si>
    <t>http://transparencia.comitan.gob.mx/ART85/XXVII/DESARROLLO_URBANO/R000313.pdf</t>
  </si>
  <si>
    <t>http://transparencia.comitan.gob.mx/ART85/XXVII/DESARROLLO_URBANO/R000314.pdf</t>
  </si>
  <si>
    <t>http://transparencia.comitan.gob.mx/ART85/XXVII/DESARROLLO_URBANO/R000315.pdf</t>
  </si>
  <si>
    <t>http://transparencia.comitan.gob.mx/ART85/XXVII/DESARROLLO_URBANO/R000316.pdf</t>
  </si>
  <si>
    <t>http://transparencia.comitan.gob.mx/ART85/XXVII/DESARROLLO_URBANO/R000317.pdf</t>
  </si>
  <si>
    <t>http://transparencia.comitan.gob.mx/ART85/XXVII/DESARROLLO_URBANO/R000319.pdf</t>
  </si>
  <si>
    <t>http://transparencia.comitan.gob.mx/ART85/XXVII/DESARROLLO_URBANO/R000320.pdf</t>
  </si>
  <si>
    <t>http://transparencia.comitan.gob.mx/ART85/XXVII/DESARROLLO_URBANO/R000321.pdf</t>
  </si>
  <si>
    <t>http://transparencia.comitan.gob.mx/ART85/XXVII/DESARROLLO_URBANO/R000322.pdf</t>
  </si>
  <si>
    <t>http://transparencia.comitan.gob.mx/ART85/XXVII/DESARROLLO_URBANO/R000323.pdf</t>
  </si>
  <si>
    <t>http://transparencia.comitan.gob.mx/ART85/XXVII/DESARROLLO_URBANO/R000325.pdf</t>
  </si>
  <si>
    <t>http://transparencia.comitan.gob.mx/ART85/XXVII/DESARROLLO_URBANO/R000326.pdf</t>
  </si>
  <si>
    <t>http://transparencia.comitan.gob.mx/ART85/XXVII/DESARROLLO_URBANO/R000327.pdf</t>
  </si>
  <si>
    <t>http://transparencia.comitan.gob.mx/ART85/XXVII/DESARROLLO_URBANO/R000329.pdf</t>
  </si>
  <si>
    <t>http://transparencia.comitan.gob.mx/ART85/XXVII/DESARROLLO_URBANO/R000330.pdf</t>
  </si>
  <si>
    <t>http://transparencia.comitan.gob.mx/ART85/XXVII/DESARROLLO_URBANO/R000331.pdf</t>
  </si>
  <si>
    <t>http://transparencia.comitan.gob.mx/ART85/XXVII/DESARROLLO_URBANO/R000333.pdf</t>
  </si>
  <si>
    <t>http://transparencia.comitan.gob.mx/ART85/XXVII/DESARROLLO_URBANO/R000344.pdf</t>
  </si>
  <si>
    <t>http://transparencia.comitan.gob.mx/ART85/XXVII/DESARROLLO_URBANO/R000401.pdf</t>
  </si>
  <si>
    <t>http://transparencia.comitan.gob.mx/ART85/XXVII/DESARROLLO_URBANO/R000402.pdf</t>
  </si>
  <si>
    <t>http://transparencia.comitan.gob.mx/ART85/XXVII/DESARROLLO_URBANO/R000403.pdf</t>
  </si>
  <si>
    <t>http://transparencia.comitan.gob.mx/ART85/XXVII/DESARROLLO_URBANO/21381.pdf</t>
  </si>
  <si>
    <t>http://transparencia.comitan.gob.mx/ART85/XXVII/DESARROLLO_URBANO/21546.pdf</t>
  </si>
  <si>
    <t>http://transparencia.comitan.gob.mx/ART85/XXVII/DESARROLLO_URBANO/04905.pdf</t>
  </si>
  <si>
    <t>http://transparencia.comitan.gob.mx/ART85/XXVII/DESARROLLO_URBANO/21687.pdf</t>
  </si>
  <si>
    <t>http://transparencia.comitan.gob.mx/ART85/XXVII/DESARROLLO_URBANO/21631.pdf</t>
  </si>
  <si>
    <t>http://transparencia.comitan.gob.mx/ART85/XXVII/DESARROLLO_URBANO/23207.pdf</t>
  </si>
  <si>
    <t>http://transparencia.comitan.gob.mx/ART85/XXVII/DESARROLLO_URBANO/05070.pdf</t>
  </si>
  <si>
    <t>http://transparencia.comitan.gob.mx/ART85/XXVII/DESARROLLO_URBANO/05079.pdf</t>
  </si>
  <si>
    <t>http://transparencia.comitan.gob.mx/ART85/XXVII/DESARROLLO_URBANO/05184.pdf</t>
  </si>
  <si>
    <t>http://transparencia.comitan.gob.mx/ART85/XXVII/DESARROLLO_URBANO/05190.pdf</t>
  </si>
  <si>
    <t>http://transparencia.comitan.gob.mx/ART85/XXVII/DESARROLLO_URBANO/22750.pdf</t>
  </si>
  <si>
    <t>http://transparencia.comitan.gob.mx/ART85/XXVII/DESARROLLO_URBANO/05076.pdf</t>
  </si>
  <si>
    <t>http://transparencia.comitan.gob.mx/ART85/XXVII/DESARROLLO_URBANO/05192.pdf</t>
  </si>
  <si>
    <t>http://transparencia.comitan.gob.mx/ART85/XXVII/DESARROLLO_URBANO/23666.pdf</t>
  </si>
  <si>
    <t>http://transparencia.comitan.gob.mx/ART85/XXVII/DESARROLLO_URBANO/05185.pdf</t>
  </si>
  <si>
    <t>http://transparencia.comitan.gob.mx/ART85/XXVII/DESARROLLO_URBANO/05087.pdf</t>
  </si>
  <si>
    <t>http://transparencia.comitan.gob.mx/ART85/XXVII/DESARROLLO_URBANO/05074.pdf</t>
  </si>
  <si>
    <t>http://transparencia.comitan.gob.mx/ART85/XXVII/DESARROLLO_URBANO/05090.pdf</t>
  </si>
  <si>
    <t>http://transparencia.comitan.gob.mx/ART85/XXVII/DESARROLLO_URBANO/05081.pdf</t>
  </si>
  <si>
    <t>http://transparencia.comitan.gob.mx/ART85/XXVII/DESARROLLO_URBANO/05089.pdf</t>
  </si>
  <si>
    <t>http://transparencia.comitan.gob.mx/ART85/XXVII/DESARROLLO_URBANO/05189.pdf</t>
  </si>
  <si>
    <t>http://transparencia.comitan.gob.mx/ART85/XXVII/DESARROLLO_URBANO/05220.pdf</t>
  </si>
  <si>
    <t>http://transparencia.comitan.gob.mx/ART85/XXVII/DESARROLLO_URBANO/05571.pdf</t>
  </si>
  <si>
    <t>http://transparencia.comitan.gob.mx/ART85/XXVII/DESARROLLO_URBANO/05290.pdf</t>
  </si>
  <si>
    <t>http://transparencia.comitan.gob.mx/ART85/XXVII/DESARROLLO_URBANO/05232.pdf</t>
  </si>
  <si>
    <t>http://transparencia.comitan.gob.mx/ART85/XXVII/DESARROLLO_URBANO/05289.pdf</t>
  </si>
  <si>
    <t>http://transparencia.comitan.gob.mx/ART85/XXVII/DESARROLLO_URBANO/05564.pdf</t>
  </si>
  <si>
    <t>http://transparencia.comitan.gob.mx/ART85/XXVII/DESARROLLO_URBANO/05586.pdf</t>
  </si>
  <si>
    <t>http://transparencia.comitan.gob.mx/ART85/XXVII/DESARROLLO_URBANO/05582.pdf</t>
  </si>
  <si>
    <t>http://transparencia.comitan.gob.mx/ART85/XXVII/DESARROLLO_URBANO/05646.pdf</t>
  </si>
  <si>
    <t>http://transparencia.comitan.gob.mx/ART85/XXVII/DESARROLLO_URBANO/23002.pdf</t>
  </si>
  <si>
    <t>http://transparencia.comitan.gob.mx/ART85/XXVII/DESARROLLO_URBANO/05648.pdf</t>
  </si>
  <si>
    <t>http://transparencia.comitan.gob.mx/ART85/XXVII/DESARROLLO_URBANO/05225.pdf</t>
  </si>
  <si>
    <t>PA000143</t>
  </si>
  <si>
    <t>PA000145</t>
  </si>
  <si>
    <t>PA000146</t>
  </si>
  <si>
    <t>PA000147</t>
  </si>
  <si>
    <t>PA000148</t>
  </si>
  <si>
    <t>PA000149</t>
  </si>
  <si>
    <t>PA000150</t>
  </si>
  <si>
    <t>PA000151</t>
  </si>
  <si>
    <t>PA000152</t>
  </si>
  <si>
    <t>PA000153</t>
  </si>
  <si>
    <t>PA000154</t>
  </si>
  <si>
    <t>PA000156</t>
  </si>
  <si>
    <t>PA000158</t>
  </si>
  <si>
    <t>PA000159</t>
  </si>
  <si>
    <t>PA000160</t>
  </si>
  <si>
    <t>REMODELACIÓN PARA CAPILLA O GAVETA FUNERARIA</t>
  </si>
  <si>
    <t>FAMILIA RODRIGUEZ HERNANDEZ</t>
  </si>
  <si>
    <t>SRA. BERTHA</t>
  </si>
  <si>
    <t>FAMILIA RUIZ HERNANDEZ</t>
  </si>
  <si>
    <t>FAMILIA LOPEZ JIMENEZ</t>
  </si>
  <si>
    <t>FAMILIA AGUILAR MENDEZ</t>
  </si>
  <si>
    <t>FAMILIA MUÑOZ MARTINEZ</t>
  </si>
  <si>
    <t>FAMILIA FELIPE HIDALGO</t>
  </si>
  <si>
    <t>FAMILIA GORDILLO CULEBRO</t>
  </si>
  <si>
    <t>FAMILIA DIAZ DE LEON</t>
  </si>
  <si>
    <t>FAMILIA DIAZ GARCIA</t>
  </si>
  <si>
    <t>FAMILIA AGUILAR JIMENEZ</t>
  </si>
  <si>
    <t>FAMILIA LOPEZ ALFARO</t>
  </si>
  <si>
    <t>FAMILIA AGUILAR LOPEZ</t>
  </si>
  <si>
    <t>FAMILIA VELASCO ESCANDON</t>
  </si>
  <si>
    <t>FAMILIA VELASCO PEREZ</t>
  </si>
  <si>
    <t>http://transparencia.comitan.gob.mx/ART85/XXVII/DESARROLLO_URBANO/PA000143.pdf</t>
  </si>
  <si>
    <t>http://transparencia.comitan.gob.mx/ART85/XXVII/DESARROLLO_URBANO/PA000145.pdf</t>
  </si>
  <si>
    <t>http://transparencia.comitan.gob.mx/ART85/XXVII/DESARROLLO_URBANO/PA000146.pdf</t>
  </si>
  <si>
    <t>http://transparencia.comitan.gob.mx/ART85/XXVII/DESARROLLO_URBANO/PA000147.pdf</t>
  </si>
  <si>
    <t>http://transparencia.comitan.gob.mx/ART85/XXVII/DESARROLLO_URBANO/PA000148.pdf</t>
  </si>
  <si>
    <t>http://transparencia.comitan.gob.mx/ART85/XXVII/DESARROLLO_URBANO/PA000149.pdf</t>
  </si>
  <si>
    <t>http://transparencia.comitan.gob.mx/ART85/XXVII/DESARROLLO_URBANO/PA000150.pdf</t>
  </si>
  <si>
    <t>http://transparencia.comitan.gob.mx/ART85/XXVII/DESARROLLO_URBANO/PA000151.pdf</t>
  </si>
  <si>
    <t>http://transparencia.comitan.gob.mx/ART85/XXVII/DESARROLLO_URBANO/PA000152.pdf</t>
  </si>
  <si>
    <t>http://transparencia.comitan.gob.mx/ART85/XXVII/DESARROLLO_URBANO/PA000153.pdf</t>
  </si>
  <si>
    <t>http://transparencia.comitan.gob.mx/ART85/XXVII/DESARROLLO_URBANO/PA000154.pdf</t>
  </si>
  <si>
    <t>http://transparencia.comitan.gob.mx/ART85/XXVII/DESARROLLO_URBANO/PA000156.pdf</t>
  </si>
  <si>
    <t>http://transparencia.comitan.gob.mx/ART85/XXVII/DESARROLLO_URBANO/PA000158.pdf</t>
  </si>
  <si>
    <t>http://transparencia.comitan.gob.mx/ART85/XXVII/DESARROLLO_URBANO/PA000159.pdf</t>
  </si>
  <si>
    <t>http://transparencia.comitan.gob.mx/ART85/XXVII/DESARROLLO_URBANO/PA000160.pdf</t>
  </si>
  <si>
    <t>http://transparencia.comitan.gob.mx/ART85/XXVII/DESARROLLO_URBANO/21519.pdf</t>
  </si>
  <si>
    <t>http://transparencia.comitan.gob.mx/ART85/XXVII/DESARROLLO_URBANO/21483.pdf</t>
  </si>
  <si>
    <t>http://transparencia.comitan.gob.mx/ART85/XXVII/DESARROLLO_URBANO/21884.pdf</t>
  </si>
  <si>
    <t>http://transparencia.comitan.gob.mx/ART85/XXVII/DESARROLLO_URBANO/21475.pdf</t>
  </si>
  <si>
    <t>http://transparencia.comitan.gob.mx/ART85/XXVII/DESARROLLO_URBANO/04963.pdf</t>
  </si>
  <si>
    <t>http://transparencia.comitan.gob.mx/ART85/XXVII/DESARROLLO_URBANO/05069.pdf</t>
  </si>
  <si>
    <t>http://transparencia.comitan.gob.mx/ART85/XXVII/DESARROLLO_URBANO/04960.pdf</t>
  </si>
  <si>
    <t>http://transparencia.comitan.gob.mx/ART85/XXVII/DESARROLLO_URBANO/05209.pdf</t>
  </si>
  <si>
    <t>http://transparencia.comitan.gob.mx/ART85/XXVII/DESARROLLO_URBANO/05256.pdf</t>
  </si>
  <si>
    <t>http://transparencia.comitan.gob.mx/ART85/XXVII/DESARROLLO_URBANO/05193.pdf</t>
  </si>
  <si>
    <t>http://transparencia.comitan.gob.mx/ART85/XXVII/DESARROLLO_URBANO/05652.pdf</t>
  </si>
  <si>
    <t>http://transparencia.comitan.gob.mx/ART85/XXVII/DESARROLLO_URBANO/05246.pdf</t>
  </si>
  <si>
    <t>http://transparencia.comitan.gob.mx/ART85/XXVII/DESARROLLO_URBANO/05236.pdf</t>
  </si>
  <si>
    <t>http://transparencia.comitan.gob.mx/ART85/XXVII/DESARROLLO_URBANO/05655.pdf</t>
  </si>
  <si>
    <t>http://transparencia.comitan.gob.mx/ART85/XXVII/DESARROLLO_URBANO/05211.pdf</t>
  </si>
  <si>
    <t>CUS0007</t>
  </si>
  <si>
    <t>CUS0052</t>
  </si>
  <si>
    <t>CUS0053</t>
  </si>
  <si>
    <t>CUS0055</t>
  </si>
  <si>
    <t>US0439</t>
  </si>
  <si>
    <t>US0484</t>
  </si>
  <si>
    <t>US0552</t>
  </si>
  <si>
    <t>US0557</t>
  </si>
  <si>
    <t>US0558</t>
  </si>
  <si>
    <t>US0560</t>
  </si>
  <si>
    <t>US0561</t>
  </si>
  <si>
    <t>US0562</t>
  </si>
  <si>
    <t>US0563</t>
  </si>
  <si>
    <t>US0564</t>
  </si>
  <si>
    <t>US0565</t>
  </si>
  <si>
    <t>US0566</t>
  </si>
  <si>
    <t>US0567</t>
  </si>
  <si>
    <t>US0568</t>
  </si>
  <si>
    <t>US0569</t>
  </si>
  <si>
    <t>US0571</t>
  </si>
  <si>
    <t>US0572</t>
  </si>
  <si>
    <t>US0573</t>
  </si>
  <si>
    <t>US0574</t>
  </si>
  <si>
    <t>US0576</t>
  </si>
  <si>
    <t>US0578</t>
  </si>
  <si>
    <t>US0579</t>
  </si>
  <si>
    <t>US0580</t>
  </si>
  <si>
    <t>US0581</t>
  </si>
  <si>
    <t>US0582</t>
  </si>
  <si>
    <t>US0583</t>
  </si>
  <si>
    <t>US0584</t>
  </si>
  <si>
    <t>US0585</t>
  </si>
  <si>
    <t>US0586</t>
  </si>
  <si>
    <t>US0587</t>
  </si>
  <si>
    <t>US0588</t>
  </si>
  <si>
    <t>US0589</t>
  </si>
  <si>
    <t>US0590</t>
  </si>
  <si>
    <t>US0591</t>
  </si>
  <si>
    <t>US0592</t>
  </si>
  <si>
    <t>US0594</t>
  </si>
  <si>
    <t>US0595</t>
  </si>
  <si>
    <t>US0596</t>
  </si>
  <si>
    <t>US0597</t>
  </si>
  <si>
    <t>US0598</t>
  </si>
  <si>
    <t>US0599</t>
  </si>
  <si>
    <t>US0600</t>
  </si>
  <si>
    <t>US0601</t>
  </si>
  <si>
    <t>US0602</t>
  </si>
  <si>
    <t>US0604</t>
  </si>
  <si>
    <t>US0605</t>
  </si>
  <si>
    <t>US0606</t>
  </si>
  <si>
    <t>US0607</t>
  </si>
  <si>
    <t>US0609</t>
  </si>
  <si>
    <t>US0611</t>
  </si>
  <si>
    <t>US0612</t>
  </si>
  <si>
    <t>US0613</t>
  </si>
  <si>
    <t>US0616</t>
  </si>
  <si>
    <t>US0617</t>
  </si>
  <si>
    <t>US0623</t>
  </si>
  <si>
    <t>US0630</t>
  </si>
  <si>
    <t>US0640</t>
  </si>
  <si>
    <t>CONSTANCIA DE CAMBIO DE USO DE SUELO</t>
  </si>
  <si>
    <t>CONSTANCIA DE USO DE SUELO</t>
  </si>
  <si>
    <t>LICENCIA DE USO DE SUELO</t>
  </si>
  <si>
    <t>Con funadamen en el Plan Municipal de Desarrollo Urbano de Comitán de Domínguez, Chiapas, 2018, mediante Publicación No. 740-C-2018, publicado en el Periódico Oficial No. 377 de fecha 18 de Junio del año 2018.</t>
  </si>
  <si>
    <t>Programa de Desarrollo Urbano del Centro de  Población de la Ciudad de Comitán de Domínguez, Chiapas, 2018, mediante Publicación No. 740-C-2018, publicado en el Periódico Oficial No. 377 de fecha 18 de Junio del año 2018.</t>
  </si>
  <si>
    <t>IRMA CONCEPCIÓN</t>
  </si>
  <si>
    <t>MARIA TERESA</t>
  </si>
  <si>
    <t>JUAREZ</t>
  </si>
  <si>
    <t>TIENDAS ADITIVO S.A. DE C.V.</t>
  </si>
  <si>
    <t>CEMEX S.A.B. DE C.V.</t>
  </si>
  <si>
    <t>BACHOCO S.A. DE C.V. CEDIS COMITAN</t>
  </si>
  <si>
    <t>CONSTRUCTORA E INMUEBLES DEL VALLE S.A. DE C.V.</t>
  </si>
  <si>
    <t>ACEROS DEL GRIJALVA S.A. DE C.V.</t>
  </si>
  <si>
    <t>GRUPO EDUCATIVO ALBORES ALCAZAR S.C.</t>
  </si>
  <si>
    <t>CERCADOS DEL SURESTE S.A. DE. C.V.</t>
  </si>
  <si>
    <t>SUREYMA EDITH</t>
  </si>
  <si>
    <t>ARNULFO CORDERO MORA  S.A. DE C.V. ESTACION DE SERVICIOS E10465</t>
  </si>
  <si>
    <t>ARNULFO CORDERO MORA  S.A. DE C.V. ESTACION DE SERVICIOS E03696</t>
  </si>
  <si>
    <t>DISTRIBUIDORA DE GASOLINAS S.A. DE C.V.ESTACION DE SERVICIOS E06107</t>
  </si>
  <si>
    <t>ARNULFO CORDERO MORA  S.A. DE C.V. ESTACION DE SERVICIOS E05017</t>
  </si>
  <si>
    <t>ARQASA CONSTRUCTORA S.A. DE C.V.</t>
  </si>
  <si>
    <t>BIMBO S.A. DE C.V.</t>
  </si>
  <si>
    <t>GRUPO MERCANTIL DEL SURESTE S.A. DE C.V.</t>
  </si>
  <si>
    <t>INIX COMERCIAL S.A. DE C.V.</t>
  </si>
  <si>
    <t>COMERCIALIZADORA PEPSICO MEXICO S. DE R.L. DE C.V.</t>
  </si>
  <si>
    <t>INOVACION EN LA EDUCACION S.C.</t>
  </si>
  <si>
    <t>MOLINOS AZTECA DE CHIAPAS S.A. DE C.V.</t>
  </si>
  <si>
    <t>COMERCIALIZADORA DE LACTEOS Y DERIVADOS S.A. DE C.V.</t>
  </si>
  <si>
    <t>TONY TIENDAS S.A. DE C.V.</t>
  </si>
  <si>
    <t>NUEVA WALMART DE MEXICO S DE R.L. DE C.V. (SAM'S)</t>
  </si>
  <si>
    <t>SUPER WILLY´S S.A. DE C.V.</t>
  </si>
  <si>
    <t>BANCO COMPARTAMOS S.A. INSTITUCION DE BANCA MULTIPLE</t>
  </si>
  <si>
    <t>COPPEL S.A. DE C.V.</t>
  </si>
  <si>
    <t>DISTRIBUIDORA LIVERPOOL S.A. DE C.V.</t>
  </si>
  <si>
    <t>NUEVA WALMART DE MEXICO S. DE R.L. DE C.V.</t>
  </si>
  <si>
    <t>CAFE SIRENA S DE R.L. DE C.V.</t>
  </si>
  <si>
    <t>RAPIDOS DE LOS ALTOS S.C. DE R.L.</t>
  </si>
  <si>
    <t>DANIELA DELGADO FELIX, ZIMIOSWEB S.A. DE C.V.</t>
  </si>
  <si>
    <t>CADECO S.A. DE C.V.</t>
  </si>
  <si>
    <t>BEBIDAS PURIFICADAS, S DE R.L. DE C.V.</t>
  </si>
  <si>
    <t>IMPULSORA GAMAZO S. DE R.L.</t>
  </si>
  <si>
    <t>RADIOMOVIL DIPSA S.A. DE C.V.</t>
  </si>
  <si>
    <t>GUIDO RODOLFO HERNANDEZ ORTEGA (RESIDENCIAL ALFAREROS)</t>
  </si>
  <si>
    <t>JOSE FERNANDO GUZMAN AGUILAR (CENTRO EDUCATIVO BALUN CANAN)</t>
  </si>
  <si>
    <t>SIGMA ALIMENTOS COMERCIAL S.A. DE C.V.</t>
  </si>
  <si>
    <t>KROMASOL MEXICANA, S.A. DE C.V. (ANGEL ISAAC FLORES MASCAREÑAS)</t>
  </si>
  <si>
    <t>MAPE ALIMENTOS DEL SURESTE S.A. DE C.V.</t>
  </si>
  <si>
    <t>CENTRO EDUCTAVIVO INTEGRAL CAMINO A CASA</t>
  </si>
  <si>
    <t>ASOCIACION CULTURAL COLEGIO REGINA DE COMITAN A.C.</t>
  </si>
  <si>
    <t>ALDIVASA EDIFICACIONES S.A. DE C.V. (VITALIA ESPACIO RESIDENCIAL)</t>
  </si>
  <si>
    <t>BANCO NACIONAL DEL EJERCITO FUERZA AEREA Y ARMADA, S.N.C.</t>
  </si>
  <si>
    <t>LINEA DE TRANSPORTE 3a ZONA SC DE RL DE C.V.</t>
  </si>
  <si>
    <t>AUTOTRANSPORTE DE PASAJE Y CARGA GENERAL FRONTERA CARMEN XHAN DE BIENES Y SERVICIOS S.C. DE R.L. DE C.V.</t>
  </si>
  <si>
    <t>FINANCIERA INDEPENDENCIA S.A.B. DE C.V. SOFOM E.N.R.</t>
  </si>
  <si>
    <t>COLEGIO FRIDA KHALO</t>
  </si>
  <si>
    <t>GRUPO MERAG S.A. DE C.V.</t>
  </si>
  <si>
    <t>HUGO ENRIQUE</t>
  </si>
  <si>
    <t>TOP MART COMERCIAL S.A. DE C.V.</t>
  </si>
  <si>
    <t>AUTO PARTES Y MAS S.A. DE C.V. (FRANCISCO RUIS GOMEZ)</t>
  </si>
  <si>
    <t>http://transparencia.comitan.gob.mx/ART85/XXVII/DESARROLLO_URBANO/CUS0007.pdf</t>
  </si>
  <si>
    <t>http://transparencia.comitan.gob.mx/ART85/XXVII/DESARROLLO_URBANO/CUS0052.pdf</t>
  </si>
  <si>
    <t>http://transparencia.comitan.gob.mx/ART85/XXVII/DESARROLLO_URBANO/CUS0053.pdf</t>
  </si>
  <si>
    <t>http://transparencia.comitan.gob.mx/ART85/XXVII/DESARROLLO_URBANO/CUS0055.pdf</t>
  </si>
  <si>
    <t>http://transparencia.comitan.gob.mx/ART85/XXVII/DESARROLLO_URBANO/US0439.pdf</t>
  </si>
  <si>
    <t>http://transparencia.comitan.gob.mx/ART85/XXVII/DESARROLLO_URBANO/US0484.pdf</t>
  </si>
  <si>
    <t>http://transparencia.comitan.gob.mx/ART85/XXVII/DESARROLLO_URBANO/US0552.pdf</t>
  </si>
  <si>
    <t>http://transparencia.comitan.gob.mx/ART85/XXVII/DESARROLLO_URBANO/US0557.pdf</t>
  </si>
  <si>
    <t>http://transparencia.comitan.gob.mx/ART85/XXVII/DESARROLLO_URBANO/US0558.pdf</t>
  </si>
  <si>
    <t>http://transparencia.comitan.gob.mx/ART85/XXVII/DESARROLLO_URBANO/US0560.pdf</t>
  </si>
  <si>
    <t>http://transparencia.comitan.gob.mx/ART85/XXVII/DESARROLLO_URBANO/US0561.pdf</t>
  </si>
  <si>
    <t>http://transparencia.comitan.gob.mx/ART85/XXVII/DESARROLLO_URBANO/US0562.pdf</t>
  </si>
  <si>
    <t>http://transparencia.comitan.gob.mx/ART85/XXVII/DESARROLLO_URBANO/US0563.pdf</t>
  </si>
  <si>
    <t>http://transparencia.comitan.gob.mx/ART85/XXVII/DESARROLLO_URBANO/US0564.pdf</t>
  </si>
  <si>
    <t>http://transparencia.comitan.gob.mx/ART85/XXVII/DESARROLLO_URBANO/US0565.pdf</t>
  </si>
  <si>
    <t>http://transparencia.comitan.gob.mx/ART85/XXVII/DESARROLLO_URBANO/US0566.pdf</t>
  </si>
  <si>
    <t>http://transparencia.comitan.gob.mx/ART85/XXVII/DESARROLLO_URBANO/US0567.pdf</t>
  </si>
  <si>
    <t>http://transparencia.comitan.gob.mx/ART85/XXVII/DESARROLLO_URBANO/US0568.pdf</t>
  </si>
  <si>
    <t>http://transparencia.comitan.gob.mx/ART85/XXVII/DESARROLLO_URBANO/US0569.pdf</t>
  </si>
  <si>
    <t>http://transparencia.comitan.gob.mx/ART85/XXVII/DESARROLLO_URBANO/US0571.pdf</t>
  </si>
  <si>
    <t>http://transparencia.comitan.gob.mx/ART85/XXVII/DESARROLLO_URBANO/US0572.pdf</t>
  </si>
  <si>
    <t>http://transparencia.comitan.gob.mx/ART85/XXVII/DESARROLLO_URBANO/US0573.pdf</t>
  </si>
  <si>
    <t>http://transparencia.comitan.gob.mx/ART85/XXVII/DESARROLLO_URBANO/US0574.pdf</t>
  </si>
  <si>
    <t>http://transparencia.comitan.gob.mx/ART85/XXVII/DESARROLLO_URBANO/US0576.pdf</t>
  </si>
  <si>
    <t>http://transparencia.comitan.gob.mx/ART85/XXVII/DESARROLLO_URBANO/US0578.pdf</t>
  </si>
  <si>
    <t>http://transparencia.comitan.gob.mx/ART85/XXVII/DESARROLLO_URBANO/US0579.pdf</t>
  </si>
  <si>
    <t>http://transparencia.comitan.gob.mx/ART85/XXVII/DESARROLLO_URBANO/US0580.pdf</t>
  </si>
  <si>
    <t>http://transparencia.comitan.gob.mx/ART85/XXVII/DESARROLLO_URBANO/US0581.pdf</t>
  </si>
  <si>
    <t>http://transparencia.comitan.gob.mx/ART85/XXVII/DESARROLLO_URBANO/US0582.pdf</t>
  </si>
  <si>
    <t>http://transparencia.comitan.gob.mx/ART85/XXVII/DESARROLLO_URBANO/US0583.pdf</t>
  </si>
  <si>
    <t>http://transparencia.comitan.gob.mx/ART85/XXVII/DESARROLLO_URBANO/US0553.pdf</t>
  </si>
  <si>
    <t>http://transparencia.comitan.gob.mx/ART85/XXVII/DESARROLLO_URBANO/US0585.pdf</t>
  </si>
  <si>
    <t>http://transparencia.comitan.gob.mx/ART85/XXVII/DESARROLLO_URBANO/US0586.pdf</t>
  </si>
  <si>
    <t>http://transparencia.comitan.gob.mx/ART85/XXVII/DESARROLLO_URBANO/US0587.pdf</t>
  </si>
  <si>
    <t>http://transparencia.comitan.gob.mx/ART85/XXVII/DESARROLLO_URBANO/US0588.pdf</t>
  </si>
  <si>
    <t>http://transparencia.comitan.gob.mx/ART85/XXVII/DESARROLLO_URBANO/US0589.pdf</t>
  </si>
  <si>
    <t>http://transparencia.comitan.gob.mx/ART85/XXVII/DESARROLLO_URBANO/US0590.pdf</t>
  </si>
  <si>
    <t>http://transparencia.comitan.gob.mx/ART85/XXVII/DESARROLLO_URBANO/US0591.pdf</t>
  </si>
  <si>
    <t>http://transparencia.comitan.gob.mx/ART85/XXVII/DESARROLLO_URBANO/US0592.pdf</t>
  </si>
  <si>
    <t>http://transparencia.comitan.gob.mx/ART85/XXVII/DESARROLLO_URBANO/US0594.pdf</t>
  </si>
  <si>
    <t>http://transparencia.comitan.gob.mx/ART85/XXVII/DESARROLLO_URBANO/US0595.pdf</t>
  </si>
  <si>
    <t>http://transparencia.comitan.gob.mx/ART85/XXVII/DESARROLLO_URBANO/US0596.pdf</t>
  </si>
  <si>
    <t>http://transparencia.comitan.gob.mx/ART85/XXVII/DESARROLLO_URBANO/US0597.pdf</t>
  </si>
  <si>
    <t>http://transparencia.comitan.gob.mx/ART85/XXVII/DESARROLLO_URBANO/US0598.pdf</t>
  </si>
  <si>
    <t>http://transparencia.comitan.gob.mx/ART85/XXVII/DESARROLLO_URBANO/US0599.pdf</t>
  </si>
  <si>
    <t>http://transparencia.comitan.gob.mx/ART85/XXVII/DESARROLLO_URBANO/US0600.pdf</t>
  </si>
  <si>
    <t>http://transparencia.comitan.gob.mx/ART85/XXVII/DESARROLLO_URBANO/US0601.pdf</t>
  </si>
  <si>
    <t>http://transparencia.comitan.gob.mx/ART85/XXVII/DESARROLLO_URBANO/US0602.pdf</t>
  </si>
  <si>
    <t>http://transparencia.comitan.gob.mx/ART85/XXVII/DESARROLLO_URBANO/US0604.pdf</t>
  </si>
  <si>
    <t>http://transparencia.comitan.gob.mx/ART85/XXVII/DESARROLLO_URBANO/US0605.pdf</t>
  </si>
  <si>
    <t>http://transparencia.comitan.gob.mx/ART85/XXVII/DESARROLLO_URBANO/US0606.pdf</t>
  </si>
  <si>
    <t>http://transparencia.comitan.gob.mx/ART85/XXVII/DESARROLLO_URBANO/US0607.pdf</t>
  </si>
  <si>
    <t>http://transparencia.comitan.gob.mx/ART85/XXVII/DESARROLLO_URBANO/US0609.pdf</t>
  </si>
  <si>
    <t>http://transparencia.comitan.gob.mx/ART85/XXVII/DESARROLLO_URBANO/US0611.pdf</t>
  </si>
  <si>
    <t>http://transparencia.comitan.gob.mx/ART85/XXVII/DESARROLLO_URBANO/US0612.pdf</t>
  </si>
  <si>
    <t>http://transparencia.comitan.gob.mx/ART85/XXVII/DESARROLLO_URBANO/US0613.pdf</t>
  </si>
  <si>
    <t>http://transparencia.comitan.gob.mx/ART85/XXVII/DESARROLLO_URBANO/US0616.pdf</t>
  </si>
  <si>
    <t>http://transparencia.comitan.gob.mx/ART85/XXVII/DESARROLLO_URBANO/US0617.pdf</t>
  </si>
  <si>
    <t>http://transparencia.comitan.gob.mx/ART85/XXVII/DESARROLLO_URBANO/US0623.pdf</t>
  </si>
  <si>
    <t>http://transparencia.comitan.gob.mx/ART85/XXVII/DESARROLLO_URBANO/US0630.pdf</t>
  </si>
  <si>
    <t>http://transparencia.comitan.gob.mx/ART85/XXVII/DESARROLLO_URBANO/US0640.pdf</t>
  </si>
  <si>
    <t>http://transparencia.comitan.gob.mx/ART85/XXVII/DESARROLLO_URBANO/05078.pdf</t>
  </si>
  <si>
    <t>http://transparencia.comitan.gob.mx/ART85/XXVII/DESARROLLO_URBANO/05245.pdf</t>
  </si>
  <si>
    <t>http://transparencia.comitan.gob.mx/ART85/XXVII/DESARROLLO_URBANO/04979.pdf</t>
  </si>
  <si>
    <t>http://transparencia.comitan.gob.mx/ART85/XXVII/DESARROLLO_URBANO/18990.pdf</t>
  </si>
  <si>
    <t>http://transparencia.comitan.gob.mx/ART85/XXVII/DESARROLLO_URBANO/22489.pdf</t>
  </si>
  <si>
    <t>http://transparencia.comitan.gob.mx/ART85/XXVII/DESARROLLO_URBANO/04909.pdf</t>
  </si>
  <si>
    <t>http://transparencia.comitan.gob.mx/ART85/XXVII/DESARROLLO_URBANO/05031.pdf</t>
  </si>
  <si>
    <t>http://transparencia.comitan.gob.mx/ART85/XXVII/DESARROLLO_URBANO/04958.pdf</t>
  </si>
  <si>
    <t>http://transparencia.comitan.gob.mx/ART85/XXVII/DESARROLLO_URBANO/22331.pdf</t>
  </si>
  <si>
    <t>http://transparencia.comitan.gob.mx/ART85/XXVII/DESARROLLO_URBANO/05064.pdf</t>
  </si>
  <si>
    <t>http://transparencia.comitan.gob.mx/ART85/XXVII/DESARROLLO_URBANO/21335.pdf</t>
  </si>
  <si>
    <t>http://transparencia.comitan.gob.mx/ART85/XXVII/DESARROLLO_URBANO/22667.pdf</t>
  </si>
  <si>
    <t>http://transparencia.comitan.gob.mx/ART85/XXVII/DESARROLLO_URBANO/22704.pdf</t>
  </si>
  <si>
    <t>http://transparencia.comitan.gob.mx/ART85/XXVII/DESARROLLO_URBANO/22702.pdf</t>
  </si>
  <si>
    <t>http://transparencia.comitan.gob.mx/ART85/XXVII/DESARROLLO_URBANO/22705.pdf</t>
  </si>
  <si>
    <t>http://transparencia.comitan.gob.mx/ART85/XXVII/DESARROLLO_URBANO/22703.pdf</t>
  </si>
  <si>
    <t>http://transparencia.comitan.gob.mx/ART85/XXVII/DESARROLLO_URBANO/22829.pdf</t>
  </si>
  <si>
    <t>http://transparencia.comitan.gob.mx/ART85/XXVII/DESARROLLO_URBANO/21342.pdf</t>
  </si>
  <si>
    <t>http://transparencia.comitan.gob.mx/ART85/XXVII/DESARROLLO_URBANO/23922.pdf</t>
  </si>
  <si>
    <t>http://transparencia.comitan.gob.mx/ART85/XXVII/DESARROLLO_URBANO/23414.pdf</t>
  </si>
  <si>
    <t>http://transparencia.comitan.gob.mx/ART85/XXVII/DESARROLLO_URBANO/23606.pdf</t>
  </si>
  <si>
    <t>http://transparencia.comitan.gob.mx/ART85/XXVII/DESARROLLO_URBANO/23376.pdf</t>
  </si>
  <si>
    <t>http://transparencia.comitan.gob.mx/ART85/XXVII/DESARROLLO_URBANO/05093.pdf</t>
  </si>
  <si>
    <t>http://transparencia.comitan.gob.mx/ART85/XXVII/DESARROLLO_URBANO/23845.pdf</t>
  </si>
  <si>
    <t>http://transparencia.comitan.gob.mx/ART85/XXVII/DESARROLLO_URBANO/24872.pdf</t>
  </si>
  <si>
    <t>http://transparencia.comitan.gob.mx/ART85/XXVII/DESARROLLO_URBANO/23951.pdf</t>
  </si>
  <si>
    <t>http://transparencia.comitan.gob.mx/ART85/XXVII/DESARROLLO_URBANO/05641.pdf</t>
  </si>
  <si>
    <t>http://transparencia.comitan.gob.mx/ART85/XXVII/DESARROLLO_URBANO/23489.pdf</t>
  </si>
  <si>
    <t>http://transparencia.comitan.gob.mx/ART85/XXVII/DESARROLLO_URBANO/24748.pdf</t>
  </si>
  <si>
    <t>http://transparencia.comitan.gob.mx/ART85/XXVII/DESARROLLO_URBANO/24749.pdf</t>
  </si>
  <si>
    <t>http://transparencia.comitan.gob.mx/ART85/XXVII/DESARROLLO_URBANO/05761.pdf</t>
  </si>
  <si>
    <t>http://transparencia.comitan.gob.mx/ART85/XXVII/DESARROLLO_URBANO/05212.pdf</t>
  </si>
  <si>
    <t>http://transparencia.comitan.gob.mx/ART85/XXVII/DESARROLLO_URBANO/05242.pdf</t>
  </si>
  <si>
    <t>http://transparencia.comitan.gob.mx/ART85/XXVII/DESARROLLO_URBANO/05231.pdf</t>
  </si>
  <si>
    <t>http://transparencia.comitan.gob.mx/ART85/XXVII/DESARROLLO_URBANO/05075.pdf</t>
  </si>
  <si>
    <t>http://transparencia.comitan.gob.mx/ART85/XXVII/DESARROLLO_URBANO/05142.pdf</t>
  </si>
  <si>
    <t>http://transparencia.comitan.gob.mx/ART85/XXVII/DESARROLLO_URBANO/05250.pdf</t>
  </si>
  <si>
    <t>http://transparencia.comitan.gob.mx/ART85/XXVII/DESARROLLO_URBANO/05241.pdf</t>
  </si>
  <si>
    <t>http://transparencia.comitan.gob.mx/ART85/XXVII/DESARROLLO_URBANO/05259.pdf</t>
  </si>
  <si>
    <t>http://transparencia.comitan.gob.mx/ART85/XXVII/DESARROLLO_URBANO/05257.pdf</t>
  </si>
  <si>
    <t>http://transparencia.comitan.gob.mx/ART85/XXVII/DESARROLLO_URBANO/05186.pdf</t>
  </si>
  <si>
    <t>http://transparencia.comitan.gob.mx/ART85/XXVII/DESARROLLO_URBANO/05170.pdf</t>
  </si>
  <si>
    <t>http://transparencia.comitan.gob.mx/ART85/XXVII/DESARROLLO_URBANO/05284.pdf</t>
  </si>
  <si>
    <t>http://transparencia.comitan.gob.mx/ART85/XXVII/DESARROLLO_URBANO/05656.pdf</t>
  </si>
  <si>
    <t>http://transparencia.comitan.gob.mx/ART85/XXVII/DESARROLLO_URBANO/05585.pdf</t>
  </si>
  <si>
    <t>http://transparencia.comitan.gob.mx/ART85/XXVII/DESARROLLO_URBANO/05578.pdf</t>
  </si>
  <si>
    <t>http://transparencia.comitan.gob.mx/ART85/XXVII/DESARROLLO_URBANO/05210.pdf</t>
  </si>
  <si>
    <t>http://transparencia.comitan.gob.mx/ART85/XXVII/DESARROLLO_URBANO/04448.pdf</t>
  </si>
  <si>
    <t>http://transparencia.comitan.gob.mx/ART85/XXVII/DESARROLLO_URBANO/05570.pdf</t>
  </si>
  <si>
    <t>http://transparencia.comitan.gob.mx/ART85/XXVII/DESARROLLO_URBANO/05610.pdf</t>
  </si>
  <si>
    <t>http://transparencia.comitan.gob.mx/ART85/XXVII/DESARROLLO_URBANO/05244.pdf</t>
  </si>
  <si>
    <t>http://transparencia.comitan.gob.mx/ART85/XXVII/DESARROLLO_URBANO/05584.pdf</t>
  </si>
  <si>
    <t>http://transparencia.comitan.gob.mx/ART85/XXVII/DESARROLLO_URBANO/05583.pdf</t>
  </si>
  <si>
    <t>http://transparencia.comitan.gob.mx/ART85/XXVII/DESARROLLO_URBANO/05756.pdf</t>
  </si>
  <si>
    <t>http://transparencia.comitan.gob.mx/ART85/XXVII/DESARROLLO_URBANO/05573.pdf</t>
  </si>
  <si>
    <t>http://transparencia.comitan.gob.mx/ART85/XXVII/DESARROLLO_URBANO/05640.pdf</t>
  </si>
  <si>
    <t>http://transparencia.comitan.gob.mx/ART85/XXVII/DESARROLLO_URBANO/25221.pdf</t>
  </si>
  <si>
    <t>http://transparencia.comitan.gob.mx/ART85/XXVII/DESARROLLO_URBANO/05654.pdf</t>
  </si>
  <si>
    <t>http://transparencia.comitan.gob.mx/ART85/XXVII/DESARROLLO_URBANO/25363.pdf</t>
  </si>
  <si>
    <t>T000336</t>
  </si>
  <si>
    <t>T000362</t>
  </si>
  <si>
    <t>T000385</t>
  </si>
  <si>
    <t>T000386</t>
  </si>
  <si>
    <t>T000387</t>
  </si>
  <si>
    <t>T000388</t>
  </si>
  <si>
    <t>T000394</t>
  </si>
  <si>
    <t>T000395</t>
  </si>
  <si>
    <t>T000396</t>
  </si>
  <si>
    <t>T000397</t>
  </si>
  <si>
    <t>T000398</t>
  </si>
  <si>
    <t>T000399</t>
  </si>
  <si>
    <t>T000400</t>
  </si>
  <si>
    <t>T000401</t>
  </si>
  <si>
    <t>T000402</t>
  </si>
  <si>
    <t>T000403</t>
  </si>
  <si>
    <t>T000404</t>
  </si>
  <si>
    <t>T000405</t>
  </si>
  <si>
    <t>T000406</t>
  </si>
  <si>
    <t>T000407</t>
  </si>
  <si>
    <t>T000408</t>
  </si>
  <si>
    <t>T000409</t>
  </si>
  <si>
    <t>T000410</t>
  </si>
  <si>
    <t>T000411</t>
  </si>
  <si>
    <t>T000412</t>
  </si>
  <si>
    <t>T000413</t>
  </si>
  <si>
    <t>T000414</t>
  </si>
  <si>
    <t>T000415</t>
  </si>
  <si>
    <t>T000416</t>
  </si>
  <si>
    <t>T000417</t>
  </si>
  <si>
    <t>T000418</t>
  </si>
  <si>
    <t>T000419</t>
  </si>
  <si>
    <t>T000420</t>
  </si>
  <si>
    <t>T000421</t>
  </si>
  <si>
    <t>T000422</t>
  </si>
  <si>
    <t>T000423</t>
  </si>
  <si>
    <t>T000424</t>
  </si>
  <si>
    <t>T000425</t>
  </si>
  <si>
    <t>T000426</t>
  </si>
  <si>
    <t>T000427</t>
  </si>
  <si>
    <t>T000428</t>
  </si>
  <si>
    <t>T000430</t>
  </si>
  <si>
    <t>T000431</t>
  </si>
  <si>
    <t>T000432</t>
  </si>
  <si>
    <t>AVISO DE TERMINO DE OBRA</t>
  </si>
  <si>
    <t>PEDRO ARTEMIO</t>
  </si>
  <si>
    <t>WENCE</t>
  </si>
  <si>
    <t>FIDEICOMISO COMITAN 18190-10-180</t>
  </si>
  <si>
    <t>ARKON &amp; MBC DESARROLLO Y CONSTRUCCION S.A. DE C.V.</t>
  </si>
  <si>
    <t>ARQASA CONSTRUCTORES S.A. DE C.V.</t>
  </si>
  <si>
    <t>CINCO PINOS S.A. DE C.V.</t>
  </si>
  <si>
    <t>SERVICIO FACIL DEL SURESTE S.A. DE C.V.</t>
  </si>
  <si>
    <t>http://transparencia.comitan.gob.mx/ART85/XXVII/DESARROLLO_URBANO/T000336.pdf</t>
  </si>
  <si>
    <t>http://transparencia.comitan.gob.mx/ART85/XXVII/DESARROLLO_URBANO/T000362.pdf</t>
  </si>
  <si>
    <t>http://transparencia.comitan.gob.mx/ART85/XXVII/DESARROLLO_URBANO/T000385.pdf</t>
  </si>
  <si>
    <t>http://transparencia.comitan.gob.mx/ART85/XXVII/DESARROLLO_URBANO/T000386.pdf</t>
  </si>
  <si>
    <t>http://transparencia.comitan.gob.mx/ART85/XXVII/DESARROLLO_URBANO/T000387.pdf</t>
  </si>
  <si>
    <t>http://transparencia.comitan.gob.mx/ART85/XXVII/DESARROLLO_URBANO/T000388.pdf</t>
  </si>
  <si>
    <t>http://transparencia.comitan.gob.mx/ART85/XXVII/DESARROLLO_URBANO/T000394.pdf</t>
  </si>
  <si>
    <t>http://transparencia.comitan.gob.mx/ART85/XXVII/DESARROLLO_URBANO/T000395.pdf</t>
  </si>
  <si>
    <t>http://transparencia.comitan.gob.mx/ART85/XXVII/DESARROLLO_URBANO/T000396.pdf</t>
  </si>
  <si>
    <t>http://transparencia.comitan.gob.mx/ART85/XXVII/DESARROLLO_URBANO/T000397.pdf</t>
  </si>
  <si>
    <t>http://transparencia.comitan.gob.mx/ART85/XXVII/DESARROLLO_URBANO/T000398.pdf</t>
  </si>
  <si>
    <t>http://transparencia.comitan.gob.mx/ART85/XXVII/DESARROLLO_URBANO/T000399.pdf</t>
  </si>
  <si>
    <t>http://transparencia.comitan.gob.mx/ART85/XXVII/DESARROLLO_URBANO/T000400.pdf</t>
  </si>
  <si>
    <t>http://transparencia.comitan.gob.mx/ART85/XXVII/DESARROLLO_URBANO/T000401.pdf</t>
  </si>
  <si>
    <t>http://transparencia.comitan.gob.mx/ART85/XXVII/DESARROLLO_URBANO/T000402.pdf</t>
  </si>
  <si>
    <t>http://transparencia.comitan.gob.mx/ART85/XXVII/DESARROLLO_URBANO/T000403.pdf</t>
  </si>
  <si>
    <t>http://transparencia.comitan.gob.mx/ART85/XXVII/DESARROLLO_URBANO/T000404.pdf</t>
  </si>
  <si>
    <t>http://transparencia.comitan.gob.mx/ART85/XXVII/DESARROLLO_URBANO/T000405.pdf</t>
  </si>
  <si>
    <t>http://transparencia.comitan.gob.mx/ART85/XXVII/DESARROLLO_URBANO/T000406.pdf</t>
  </si>
  <si>
    <t>http://transparencia.comitan.gob.mx/ART85/XXVII/DESARROLLO_URBANO/T000407.pdf</t>
  </si>
  <si>
    <t>http://transparencia.comitan.gob.mx/ART85/XXVII/DESARROLLO_URBANO/T000408.pdf</t>
  </si>
  <si>
    <t>http://transparencia.comitan.gob.mx/ART85/XXVII/DESARROLLO_URBANO/T000409.pdf</t>
  </si>
  <si>
    <t>http://transparencia.comitan.gob.mx/ART85/XXVII/DESARROLLO_URBANO/T000410.pdf</t>
  </si>
  <si>
    <t>http://transparencia.comitan.gob.mx/ART85/XXVII/DESARROLLO_URBANO/T000411.pdf</t>
  </si>
  <si>
    <t>http://transparencia.comitan.gob.mx/ART85/XXVII/DESARROLLO_URBANO/T000412.pdf</t>
  </si>
  <si>
    <t>http://transparencia.comitan.gob.mx/ART85/XXVII/DESARROLLO_URBANO/T000413.pdf</t>
  </si>
  <si>
    <t>http://transparencia.comitan.gob.mx/ART85/XXVII/DESARROLLO_URBANO/T000414.pdf</t>
  </si>
  <si>
    <t>http://transparencia.comitan.gob.mx/ART85/XXVII/DESARROLLO_URBANO/T000415.pdf</t>
  </si>
  <si>
    <t>http://transparencia.comitan.gob.mx/ART85/XXVII/DESARROLLO_URBANO/T000416.pdf</t>
  </si>
  <si>
    <t>http://transparencia.comitan.gob.mx/ART85/XXVII/DESARROLLO_URBANO/T000417.pdf</t>
  </si>
  <si>
    <t>http://transparencia.comitan.gob.mx/ART85/XXVII/DESARROLLO_URBANO/T000418.pdf</t>
  </si>
  <si>
    <t>http://transparencia.comitan.gob.mx/ART85/XXVII/DESARROLLO_URBANO/T000419.pdf</t>
  </si>
  <si>
    <t>http://transparencia.comitan.gob.mx/ART85/XXVII/DESARROLLO_URBANO/T000420.pdf</t>
  </si>
  <si>
    <t>http://transparencia.comitan.gob.mx/ART85/XXVII/DESARROLLO_URBANO/T000421.pdf</t>
  </si>
  <si>
    <t>http://transparencia.comitan.gob.mx/ART85/XXVII/DESARROLLO_URBANO/T000422.pdf</t>
  </si>
  <si>
    <t>http://transparencia.comitan.gob.mx/ART85/XXVII/DESARROLLO_URBANO/T000423.pdf</t>
  </si>
  <si>
    <t>http://transparencia.comitan.gob.mx/ART85/XXVII/DESARROLLO_URBANO/T000424.pdf</t>
  </si>
  <si>
    <t>http://transparencia.comitan.gob.mx/ART85/XXVII/DESARROLLO_URBANO/T000425.pdf</t>
  </si>
  <si>
    <t>http://transparencia.comitan.gob.mx/ART85/XXVII/DESARROLLO_URBANO/T000426.pdf</t>
  </si>
  <si>
    <t>http://transparencia.comitan.gob.mx/ART85/XXVII/DESARROLLO_URBANO/T000427.pdf</t>
  </si>
  <si>
    <t>http://transparencia.comitan.gob.mx/ART85/XXVII/DESARROLLO_URBANO/T000428.pdf</t>
  </si>
  <si>
    <t>http://transparencia.comitan.gob.mx/ART85/XXVII/DESARROLLO_URBANO/T000430.pdf</t>
  </si>
  <si>
    <t>http://transparencia.comitan.gob.mx/ART85/XXVII/DESARROLLO_URBANO/T000431.pdf</t>
  </si>
  <si>
    <t>http://transparencia.comitan.gob.mx/ART85/XXVII/DESARROLLO_URBANO/T000432.pdf</t>
  </si>
  <si>
    <t>http://transparencia.comitan.gob.mx/ART85/XXVII/DESARROLLO_URBANO/05035.pdf</t>
  </si>
  <si>
    <t>http://transparencia.comitan.gob.mx/ART85/XXVII/DESARROLLO_URBANO/05034.pdf</t>
  </si>
  <si>
    <t>http://transparencia.comitan.gob.mx/ART85/XXVII/DESARROLLO_URBANO/04987.pdf</t>
  </si>
  <si>
    <t>http://transparencia.comitan.gob.mx/ART85/XXVII/DESARROLLO_URBANO/05036.pdf</t>
  </si>
  <si>
    <t>http://transparencia.comitan.gob.mx/ART85/XXVII/DESARROLLO_URBANO/05625.pdf</t>
  </si>
  <si>
    <t>http://transparencia.comitan.gob.mx/ART85/XXVII/DESARROLLO_URBANO/05027.pdf</t>
  </si>
  <si>
    <t>http://transparencia.comitan.gob.mx/ART85/XXVII/DESARROLLO_URBANO/05067.pdf</t>
  </si>
  <si>
    <t>http://transparencia.comitan.gob.mx/ART85/XXVII/DESARROLLO_URBANO/05066.pdf</t>
  </si>
  <si>
    <t>http://transparencia.comitan.gob.mx/ART85/XXVII/DESARROLLO_URBANO/05567.pdf</t>
  </si>
  <si>
    <t>http://transparencia.comitan.gob.mx/ART85/XXVII/DESARROLLO_URBANO/05568.pdf</t>
  </si>
  <si>
    <t>P0001</t>
  </si>
  <si>
    <t>P0003</t>
  </si>
  <si>
    <t>P0004</t>
  </si>
  <si>
    <t>P0005</t>
  </si>
  <si>
    <t>P0006</t>
  </si>
  <si>
    <t>P0007</t>
  </si>
  <si>
    <t>P0008</t>
  </si>
  <si>
    <t>P0009</t>
  </si>
  <si>
    <t>P0011</t>
  </si>
  <si>
    <t>P0012</t>
  </si>
  <si>
    <t>P0013</t>
  </si>
  <si>
    <t>P0014</t>
  </si>
  <si>
    <t>P0015</t>
  </si>
  <si>
    <t>P0016</t>
  </si>
  <si>
    <t>P0018</t>
  </si>
  <si>
    <t>P0019</t>
  </si>
  <si>
    <t>P0020</t>
  </si>
  <si>
    <t>P0024</t>
  </si>
  <si>
    <t>PERITO DE OBRA</t>
  </si>
  <si>
    <t xml:space="preserve">Titulo V Capitulo II artículo 72 del Reglamento de Construcción y Servicios Urbanos vigentes en el Municipio, publicado en el periódico oficial del Gobierno del Estado, marcado con el No. 176 de fecha 22 de Abril de 2015. </t>
  </si>
  <si>
    <t>CESAR ALFREDO</t>
  </si>
  <si>
    <t>CABALLERO</t>
  </si>
  <si>
    <t>HARALD</t>
  </si>
  <si>
    <t>RODRIGO</t>
  </si>
  <si>
    <t>SUAREZ</t>
  </si>
  <si>
    <t>CASTAÑEDA</t>
  </si>
  <si>
    <t xml:space="preserve">JOSE MARTIN </t>
  </si>
  <si>
    <t>JESUS HORACIO</t>
  </si>
  <si>
    <t>NUCAMENDI</t>
  </si>
  <si>
    <t>CARLOS OSVALDO</t>
  </si>
  <si>
    <t>MELGAR</t>
  </si>
  <si>
    <t>TORIJA</t>
  </si>
  <si>
    <t>JOSE GUILLERMO</t>
  </si>
  <si>
    <t>OCHOA</t>
  </si>
  <si>
    <t>RAQUEL</t>
  </si>
  <si>
    <t>WILLIAM FREDY</t>
  </si>
  <si>
    <t>JOSE ALBERTO</t>
  </si>
  <si>
    <t>CONDE</t>
  </si>
  <si>
    <t>JOSE RAMIRO</t>
  </si>
  <si>
    <t>CLUDIA DEL CARMEN</t>
  </si>
  <si>
    <t>WIDMAR URIEL</t>
  </si>
  <si>
    <t>DE LA O</t>
  </si>
  <si>
    <t>http://transparencia.comitan.gob.mx/ART85/XXVII/DESARROLLO_URBANO/P0001.pdf</t>
  </si>
  <si>
    <t>http://transparencia.comitan.gob.mx/ART85/XXVII/DESARROLLO_URBANO/P0003.pdf</t>
  </si>
  <si>
    <t>http://transparencia.comitan.gob.mx/ART85/XXVII/DESARROLLO_URBANO/P004.pdf</t>
  </si>
  <si>
    <t>http://transparencia.comitan.gob.mx/ART85/XXVII/DESARROLLO_URBANO/P0005.pdf</t>
  </si>
  <si>
    <t>http://transparencia.comitan.gob.mx/ART85/XXVII/DESARROLLO_URBANO/P0006.pdf</t>
  </si>
  <si>
    <t>http://transparencia.comitan.gob.mx/ART85/XXVII/DESARROLLO_URBANO/P0007.pdf</t>
  </si>
  <si>
    <t>http://transparencia.comitan.gob.mx/ART85/XXVII/DESARROLLO_URBANO/P0008.pdf</t>
  </si>
  <si>
    <t>http://transparencia.comitan.gob.mx/ART85/XXVII/DESARROLLO_URBANO/P0009.pdf</t>
  </si>
  <si>
    <t>http://transparencia.comitan.gob.mx/ART85/XXVII/DESARROLLO_URBANO/P0011.pdf</t>
  </si>
  <si>
    <t>http://transparencia.comitan.gob.mx/ART85/XXVII/DESARROLLO_URBANO/P0012.pdf</t>
  </si>
  <si>
    <t>http://transparencia.comitan.gob.mx/ART85/XXVII/DESARROLLO_URBANO/P0013.pdf</t>
  </si>
  <si>
    <t>http://transparencia.comitan.gob.mx/ART85/XXVII/DESARROLLO_URBANO/P0014.pdf</t>
  </si>
  <si>
    <t>http://transparencia.comitan.gob.mx/ART85/XXVII/DESARROLLO_URBANO/P0015.pdf</t>
  </si>
  <si>
    <t>http://transparencia.comitan.gob.mx/ART85/XXVII/DESARROLLO_URBANO/P0016.pdf</t>
  </si>
  <si>
    <t>http://transparencia.comitan.gob.mx/ART85/XXVII/DESARROLLO_URBANO/P0018.pdf</t>
  </si>
  <si>
    <t>http://transparencia.comitan.gob.mx/ART85/XXVII/DESARROLLO_URBANO/P0019.pdf</t>
  </si>
  <si>
    <t>http://transparencia.comitan.gob.mx/ART85/XXVII/DESARROLLO_URBANO/P0020.pdf</t>
  </si>
  <si>
    <t>http://transparencia.comitan.gob.mx/ART85/XXVII/DESARROLLO_URBANO/P0024.pdf</t>
  </si>
  <si>
    <t>http://transparencia.comitan.gob.mx/ART85/XXVII/DESARROLLO_URBANO/22491.pdf</t>
  </si>
  <si>
    <t>http://transparencia.comitan.gob.mx/ART85/XXVII/DESARROLLO_URBANO/22636.pdf</t>
  </si>
  <si>
    <t>http://transparencia.comitan.gob.mx/ART85/XXVII/DESARROLLO_URBANO/22619.pdf</t>
  </si>
  <si>
    <t>http://transparencia.comitan.gob.mx/ART85/XXVII/DESARROLLO_URBANO/22946.pdf</t>
  </si>
  <si>
    <t>http://transparencia.comitan.gob.mx/ART85/XXVII/DESARROLLO_URBANO/04999.pdf</t>
  </si>
  <si>
    <t>http://transparencia.comitan.gob.mx/ART85/XXVII/DESARROLLO_URBANO/23205.pdf</t>
  </si>
  <si>
    <t>http://transparencia.comitan.gob.mx/ART85/XXVII/DESARROLLO_URBANO/23270.pdf</t>
  </si>
  <si>
    <t>http://transparencia.comitan.gob.mx/ART85/XXVII/DESARROLLO_URBANO/05240.pdf</t>
  </si>
  <si>
    <t>http://transparencia.comitan.gob.mx/ART85/XXVII/DESARROLLO_URBANO/05104.pdf</t>
  </si>
  <si>
    <t>http://transparencia.comitan.gob.mx/ART85/XXVII/DESARROLLO_URBANO/05223.pdf</t>
  </si>
  <si>
    <t>http://transparencia.comitan.gob.mx/ART85/XXVII/DESARROLLO_URBANO/05266.pdf</t>
  </si>
  <si>
    <t>http://transparencia.comitan.gob.mx/ART85/XXVII/DESARROLLO_URBANO/05281.pdf</t>
  </si>
  <si>
    <t>http://transparencia.comitan.gob.mx/ART85/XXVII/DESARROLLO_URBANO/05563.pdf</t>
  </si>
  <si>
    <t>http://transparencia.comitan.gob.mx/ART85/XXVII/DESARROLLO_URBANO/05297.pdf</t>
  </si>
  <si>
    <t>http://transparencia.comitan.gob.mx/ART85/XXVII/DESARROLLO_URBANO/05554.pdf</t>
  </si>
  <si>
    <t>http://transparencia.comitan.gob.mx/ART85/XXVII/DESARROLLO_URBANO/05581.pdf</t>
  </si>
  <si>
    <t>http://transparencia.comitan.gob.mx/ART85/XXVII/DESARROLLO_URBANO/05574.pdf</t>
  </si>
  <si>
    <t>http://transparencia.comitan.gob.mx/ART85/XXVII/DESARROLLO_URBANO/05626.pdf</t>
  </si>
  <si>
    <t>06031</t>
  </si>
  <si>
    <t>06588</t>
  </si>
  <si>
    <t>07168</t>
  </si>
  <si>
    <t>07435</t>
  </si>
  <si>
    <t>L000191</t>
  </si>
  <si>
    <t>L000203</t>
  </si>
  <si>
    <t>L000204</t>
  </si>
  <si>
    <t>L000205</t>
  </si>
  <si>
    <t>L000206</t>
  </si>
  <si>
    <t>L000207</t>
  </si>
  <si>
    <t>L000208</t>
  </si>
  <si>
    <t>L000209</t>
  </si>
  <si>
    <t>L000210</t>
  </si>
  <si>
    <t>L000211</t>
  </si>
  <si>
    <t>L000212</t>
  </si>
  <si>
    <t>L000213</t>
  </si>
  <si>
    <t>L000215</t>
  </si>
  <si>
    <t>L000216</t>
  </si>
  <si>
    <t>L000217</t>
  </si>
  <si>
    <t>L000218</t>
  </si>
  <si>
    <t>L000224</t>
  </si>
  <si>
    <t>ANUNCIO EN VIA PUBLICA</t>
  </si>
  <si>
    <t>PRESTAMOS CEFISUR S.A. DE C.V.</t>
  </si>
  <si>
    <t>LLERYS</t>
  </si>
  <si>
    <t>RAUL GUSTAVO ESQUEDA (CIRCO ERA DE DINOSAURIOS)</t>
  </si>
  <si>
    <t>GUADALUPE REYES ABARCA (GRUPO REYES)</t>
  </si>
  <si>
    <t>VICTOR MANUEL</t>
  </si>
  <si>
    <t>ALCAZAR</t>
  </si>
  <si>
    <t>CAFÉ SIRENA S DE R.L. DE C.V.</t>
  </si>
  <si>
    <t>YANET DEL ROSARIO</t>
  </si>
  <si>
    <t>Ley de Ingresos o Reglamanto de Construcción de Comitán de Domínguez, Chiapas.</t>
  </si>
  <si>
    <t>http://transparencia.comitan.gob.mx/ART85/XXVII/DESARROLLO_URBANO/06031.pdf</t>
  </si>
  <si>
    <t>http://transparencia.comitan.gob.mx/ART85/XXVII/DESARROLLO_URBANO/06588.pdf</t>
  </si>
  <si>
    <t>http://transparencia.comitan.gob.mx/ART85/XXVII/DESARROLLO_URBANO/07168.pdf</t>
  </si>
  <si>
    <t>http://transparencia.comitan.gob.mx/ART85/XXVII/DESARROLLO_URBANO/07435.pdf</t>
  </si>
  <si>
    <t>http://transparencia.comitan.gob.mx/ART85/XXVII/DESARROLLO_URBANO/L000191.pdf</t>
  </si>
  <si>
    <t>http://transparencia.comitan.gob.mx/ART85/XXVII/DESARROLLO_URBANO/L000203.pdf</t>
  </si>
  <si>
    <t>http://transparencia.comitan.gob.mx/ART85/XXVII/DESARROLLO_URBANO/L000204.pdf</t>
  </si>
  <si>
    <t>http://transparencia.comitan.gob.mx/ART85/XXVII/DESARROLLO_URBANO/L000205.pdf</t>
  </si>
  <si>
    <t>http://transparencia.comitan.gob.mx/ART85/XXVII/DESARROLLO_URBANO/L000206.pdf</t>
  </si>
  <si>
    <t>http://transparencia.comitan.gob.mx/ART85/XXVII/DESARROLLO_URBANO/L000207.pdf</t>
  </si>
  <si>
    <t>http://transparencia.comitan.gob.mx/ART85/XXVII/DESARROLLO_URBANO/L000208.pdf</t>
  </si>
  <si>
    <t>http://transparencia.comitan.gob.mx/ART85/XXVII/DESARROLLO_URBANO/L000209.pdf</t>
  </si>
  <si>
    <t>http://transparencia.comitan.gob.mx/ART85/XXVII/DESARROLLO_URBANO/L000210.pdf</t>
  </si>
  <si>
    <t>http://transparencia.comitan.gob.mx/ART85/XXVII/DESARROLLO_URBANO/L000211.pdf</t>
  </si>
  <si>
    <t>http://transparencia.comitan.gob.mx/ART85/XXVII/DESARROLLO_URBANO/L000212.pdf</t>
  </si>
  <si>
    <t>http://transparencia.comitan.gob.mx/ART85/XXVII/DESARROLLO_URBANO/L000213.pdf</t>
  </si>
  <si>
    <t>http://transparencia.comitan.gob.mx/ART85/XXVII/DESARROLLO_URBANO/L000215.pdf</t>
  </si>
  <si>
    <t>http://transparencia.comitan.gob.mx/ART85/XXVII/DESARROLLO_URBANO/L000216.pdf</t>
  </si>
  <si>
    <t>http://transparencia.comitan.gob.mx/ART85/XXVII/DESARROLLO_URBANO/L000217.pdf</t>
  </si>
  <si>
    <t>http://transparencia.comitan.gob.mx/ART85/XXVII/DESARROLLO_URBANO/L000218.pdf</t>
  </si>
  <si>
    <t>http://transparencia.comitan.gob.mx/ART85/XXVII/DESARROLLO_URBANO/L000224.pdf</t>
  </si>
  <si>
    <t>http://transparencia.comitan.gob.mx/ART85/XXVII/DESARROLLO_URBANO/21499.pdf</t>
  </si>
  <si>
    <t>http://transparencia.comitan.gob.mx/ART85/XXVII/DESARROLLO_URBANO/05085.pdf</t>
  </si>
  <si>
    <t>http://transparencia.comitan.gob.mx/ART85/XXVII/DESARROLLO_URBANO/24124.pdf</t>
  </si>
  <si>
    <t>http://transparencia.comitan.gob.mx/ART85/XXVII/DESARROLLO_URBANO/05576.pdf</t>
  </si>
  <si>
    <t>http://transparencia.comitan.gob.mx/ART85/XXVII/DESARROLLO_URBANO/22330.pdf</t>
  </si>
  <si>
    <t>http://transparencia.comitan.gob.mx/ART85/XXVII/DESARROLLO_URBANO/04978.pdf</t>
  </si>
  <si>
    <t>http://transparencia.comitan.gob.mx/ART85/XXVII/DESARROLLO_URBANO/05243.pdf</t>
  </si>
  <si>
    <t>http://transparencia.comitan.gob.mx/ART85/XXVII/DESARROLLO_URBANO/05213.pdf</t>
  </si>
  <si>
    <t>http://transparencia.comitan.gob.mx/ART85/XXVII/DESARROLLO_URBANO/24752.pdf</t>
  </si>
  <si>
    <t>http://transparencia.comitan.gob.mx/ART85/XXVII/DESARROLLO_URBANO/24751.pdf</t>
  </si>
  <si>
    <t>http://transparencia.comitan.gob.mx/ART85/XXVII/DESARROLLO_URBANO/05758.pdf</t>
  </si>
  <si>
    <t>http://transparencia.comitan.gob.mx/ART85/XXVII/DESARROLLO_URBANO/05759.pdf</t>
  </si>
  <si>
    <t>http://transparencia.comitan.gob.mx/ART85/XXVII/DESARROLLO_URBANO/05760.pdf</t>
  </si>
  <si>
    <t>http://transparencia.comitan.gob.mx/ART85/XXVII/DESARROLLO_URBANO/05187.pdf</t>
  </si>
  <si>
    <t>http://transparencia.comitan.gob.mx/ART85/XXVII/DESARROLLO_URBANO/05251.pdf</t>
  </si>
  <si>
    <t>http://transparencia.comitan.gob.mx/ART85/XXVII/DESARROLLO_URBANO/05621.pdf</t>
  </si>
  <si>
    <t>http://transparencia.comitan.gob.mx/ART85/XXVII/DESARROLLO_URBANO/05258.pdf</t>
  </si>
  <si>
    <t>http://transparencia.comitan.gob.mx/ART85/XXVII/DESARROLLO_URBANO/05298.pdf</t>
  </si>
  <si>
    <t>http://transparencia.comitan.gob.mx/ART85/XXVII/DESARROLLO_URBANO/05579.pdf</t>
  </si>
  <si>
    <t>http://transparencia.comitan.gob.mx/ART85/XXVII/DESARROLLO_URBANO/05755.pdf</t>
  </si>
  <si>
    <t>http://transparencia.comitan.gob.mx/ART85/XXVII/DESARROLLO_URBANO/25364.pdf</t>
  </si>
  <si>
    <t>CUB0001</t>
  </si>
  <si>
    <t>CUB0042</t>
  </si>
  <si>
    <t>CUB0043</t>
  </si>
  <si>
    <t>CUB0043-A</t>
  </si>
  <si>
    <t>CONSTANCIA DE UBICACIÓN</t>
  </si>
  <si>
    <t>Decreto No. 740-C-2018, publicado en el periódico oficial No. 377 de fecha 18 de julio del 2018.</t>
  </si>
  <si>
    <t>ZUÑIGA/COPROP</t>
  </si>
  <si>
    <t>MARIA DEL ROSARIO</t>
  </si>
  <si>
    <t>http://transparencia.comitan.gob.mx/ART85/XXVII/DESARROLLO_URBANO/CUB0001.pdf</t>
  </si>
  <si>
    <t>http://transparencia.comitan.gob.mx/ART85/XXVII/DESARROLLO_URBANO/CUB0042.pdf</t>
  </si>
  <si>
    <t>http://transparencia.comitan.gob.mx/ART85/XXVII/DESARROLLO_URBANO/CUB0043.pdf</t>
  </si>
  <si>
    <t>http://transparencia.comitan.gob.mx/ART85/XXVII/DESARROLLO_URBANO/CUB0043-A.pdf</t>
  </si>
  <si>
    <t>http://transparencia.comitan.gob.mx/ART85/XXVII/DESARROLLO_URBANO/05430.pdf</t>
  </si>
  <si>
    <t>http://transparencia.comitan.gob.mx/ART85/XXVII/DESARROLLO_URBANO/05606.pdf</t>
  </si>
  <si>
    <t>http://transparencia.comitan.gob.mx/ART85/XXVII/DESARROLLO_URBANO/05653.pdf</t>
  </si>
  <si>
    <t>CAF0010</t>
  </si>
  <si>
    <t>CAF0012</t>
  </si>
  <si>
    <t>CONSTANCIA DE AFECTACIÓN DE CALLE</t>
  </si>
  <si>
    <t>Articulo 49 de la Ley de Fraccionamientos y Conjuntos Habitacionales para el estado y los Municipios de Chiapas</t>
  </si>
  <si>
    <t>JOSE MANUEL BERMUDEZ ALBORES "FRACCIONAMIENTO REAL DIAMANTE"</t>
  </si>
  <si>
    <t>ROSA DEL CARMEN</t>
  </si>
  <si>
    <t>PINTO/COPROP</t>
  </si>
  <si>
    <t>http://transparencia.comitan.gob.mx/ART85/XXVII/DESARROLLO_URBANO/CAF0010.pdf</t>
  </si>
  <si>
    <t>http://transparencia.comitan.gob.mx/ART85/XXVII/DESARROLLO_URBANO/CAF0012.pdf</t>
  </si>
  <si>
    <t>http://transparencia.comitan.gob.mx/ART85/XXVII/DESARROLLO_URBANO/22916.pdf</t>
  </si>
  <si>
    <t>http://transparencia.comitan.gob.mx/ART85/XXVII/DESARROLLO_URBANO/05295.pdf</t>
  </si>
  <si>
    <t>06528</t>
  </si>
  <si>
    <t>COLOCACIÓN DE TAPIAL</t>
  </si>
  <si>
    <t>Reglamento de construcción de Comitán de Domínguez, Chiapas. Articulo 86 inciso II, publicado en el Periodico oficial el 22 de abril del 2015.</t>
  </si>
  <si>
    <t>http://transparencia.comitan.gob.mx/ART85/XXVII/DESARROLLO_URBANO/06528.pdf</t>
  </si>
  <si>
    <t>http://transparencia.comitan.gob.mx/ART85/XXVII/DESARROLLO_URBANO/05033.pdf</t>
  </si>
  <si>
    <t>CM0009</t>
  </si>
  <si>
    <t>LICENCIA DE COMERCIALIZACIÓN</t>
  </si>
  <si>
    <t>Con las facultades que le confiere al H. Ayuntamiento Constitucional en el Articulo 115, Fracción V incisos A,D y F de la constitución politica de los estados unidos mexicanos; 15 fracciones II, III, IV, XVI, XIX, XXI, XXVI, 59 FRACCIONES IV, V, VI, VII, 107, 108, 109, 110, 111, 113 y demas relativos y aplicables de la ley de Desarrollo Urbano del estado de Chiapas; 1, 2, 3, 4, 5, 7, 19, 21 y demas relativos aplicables de la LEY DE FRACCIONAMIENTOS Y CONJUNTOS HABITACIONALES PARA EL ESTADO Y MUNICIPIOS DE CHIAPAS, LEY DE EQUILIBRIO ECOLOGICO Y DE PROTECCION AL MEDIO AMBIENTE Y LEY DE PROPIEDAD EN CONDOMINIO DE INMUEBLES PARA EL ESTADO DE CHIAPAS.</t>
  </si>
  <si>
    <t>http://transparencia.comitan.gob.mx/ART85/XXVII/DESARROLLO_URBANO/CM0009.pdf</t>
  </si>
  <si>
    <t>http://transparencia.comitan.gob.mx/ART85/XXVII/DESARROLLO_URBANO/05028.pdf</t>
  </si>
  <si>
    <t>LCH003</t>
  </si>
  <si>
    <t>Con fundamento en la actualización del PROGRAMA DE DESARROLLO URBANO del centro de población de la ciudad de Comitán de Domínguez, Chiapas 2018, mediante publicación No. 740-C-2018, en el periodico oficial No. 0377 de fecha 18 de Julio del 2018,  articulo 25.- Por la autorizacion de permisos, constancias, licencias de construcción y permisos diversos se causaran los derechos como se detalla a continuación: XIII.- Por la autorizacion  y/o actualización del Dictamen de lotificaciones en condominios y fraccionamientos. e) Por la expedicion de la autorizacion y/o actualización del Proyecto de lotificacion en fraccionamiento.</t>
  </si>
  <si>
    <t>LICENCIA DE CONDOMINIO HORIZONTAL</t>
  </si>
  <si>
    <t>AGOSUR DESARROLLO LOS INMOBILIARIOS DEL SUR S.A. DE C.V.</t>
  </si>
  <si>
    <t>http://transparencia.comitan.gob.mx/ART85/XXVII/DESARROLLO_URBANO/LCH003.pdf</t>
  </si>
  <si>
    <t>http://transparencia.comitan.gob.mx/ART85/XXVII/DESARROLLO_URBANO/05065.pdf</t>
  </si>
  <si>
    <t>RF0008</t>
  </si>
  <si>
    <t>LICENCIA DE RELOTIFICACION</t>
  </si>
  <si>
    <t>Con la facultad que le confiere al H. Ayuntamiento Constitucional en el Articulo 115, Fracción V incisos A,D y F de la CONSTITUCIÓN POLITICA DE LOS ESTADOS UNIDOS MEXICANOS; articulo 62 Fraccion VI inciso A, D Y F, de la CONSTITUCION POLITICA DEL ESTADO DE CHIAPAS, articulo 15 fracciones II, III, IV, XIV, XVI, XIX, XXI, articfulo 59 FRACCIONES II, V, VI, 107, 108, 109, 110, 111,  y demas relativos y aplicables de la ley de ASENTAMIENTOS HUMANOS, ORDENAMIENTO TERRITORIAL Y DESARROLLO URBANO DEL ESTADO DE CHIAPAS, articulo 1, 2, 4, 5, 7 y demas relativo y aplicable  de la LEY DE FRACCIONAMIENTOS Y CONJUNTOS HABITACIONALES PARA EL ESTADO DE CHIAPAS, 1, 2, 3, 9 y demas aplicables de la ley de PROPIEDAD EN CONDOMINIO DE INMUEBLES PARA EL ESTADO DE CHIAPAS</t>
  </si>
  <si>
    <t>JOSE MANUEL BERMUDEZ ALBORES (REAL DIAMANTE)</t>
  </si>
  <si>
    <t>http://transparencia.comitan.gob.mx/ART85/XXVII/DESARROLLO_URBANO/RF0008.pdf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</si>
</sst>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badi"/>
      <family val="2"/>
    </font>
    <font>
      <u/>
      <sz val="11"/>
      <color theme="10"/>
      <name val="Calibri"/>
      <family val="2"/>
      <scheme val="minor"/>
    </font>
    <font>
      <sz val="8"/>
      <color indexed="8"/>
      <name val="Abadi"/>
      <family val="2"/>
    </font>
    <font>
      <sz val="11"/>
      <color rgb="FF000000"/>
      <name val="Abadi"/>
      <family val="2"/>
    </font>
    <font>
      <u/>
      <sz val="11"/>
      <color theme="10"/>
      <name val="Abadi"/>
      <family val="2"/>
    </font>
    <font>
      <sz val="10"/>
      <color indexed="8"/>
      <name val="Abadi"/>
      <family val="2"/>
    </font>
    <font>
      <sz val="12"/>
      <color indexed="8"/>
      <name val="Abadi"/>
      <family val="2"/>
    </font>
    <font>
      <sz val="11"/>
      <color indexed="8"/>
      <name val="Calibri"/>
      <family val="2"/>
      <scheme val="minor"/>
    </font>
    <font>
      <sz val="9"/>
      <color indexed="8"/>
      <name val="Abadi"/>
      <family val="2"/>
    </font>
    <font>
      <b/>
      <sz val="11"/>
      <color indexed="9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" fontId="2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2" fillId="0" borderId="0" xfId="0" applyFont="1"/>
    <xf numFmtId="0" fontId="7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comitan.gob.mx/ART85/XXVII/DESARROLLO_URBANO/05483.pdf" TargetMode="External"/><Relationship Id="rId3182" Type="http://schemas.openxmlformats.org/officeDocument/2006/relationships/hyperlink" Target="http://transparencia.comitan.gob.mx/ART85/XXVII/DESARROLLO_URBANO/OFICIO_XXVII_2022.pdf" TargetMode="External"/><Relationship Id="rId3042" Type="http://schemas.openxmlformats.org/officeDocument/2006/relationships/hyperlink" Target="http://transparencia.comitan.gob.mx/ART85/XXVII/DESARROLLO_URBANO/US0574.pdf" TargetMode="External"/><Relationship Id="rId170" Type="http://schemas.openxmlformats.org/officeDocument/2006/relationships/hyperlink" Target="http://transparencia.comitan.gob.mx/ART85/XXVII/DESARROLLO_URBANO/05593.pdf" TargetMode="External"/><Relationship Id="rId987" Type="http://schemas.openxmlformats.org/officeDocument/2006/relationships/hyperlink" Target="http://transparencia.comitan.gob.mx/ART85/XXVII/DESARROLLO_URBANO/S003793.pdf" TargetMode="External"/><Relationship Id="rId2668" Type="http://schemas.openxmlformats.org/officeDocument/2006/relationships/hyperlink" Target="http://transparencia.comitan.gob.mx/ART85/XXVII/DESARROLLO_URBANO/OF.XXVII1_2021-2024.pdf" TargetMode="External"/><Relationship Id="rId2875" Type="http://schemas.openxmlformats.org/officeDocument/2006/relationships/hyperlink" Target="http://transparencia.comitan.gob.mx/ART85/XXVII/DESARROLLO_URBANO/OF.XXVII1_2021-2024.pdf" TargetMode="External"/><Relationship Id="rId3719" Type="http://schemas.openxmlformats.org/officeDocument/2006/relationships/hyperlink" Target="http://transparencia.comitan.gob.mx/ART85/XXVII/DESARROLLO_URBANO/OF.XXVII1_2021-2024.pdf" TargetMode="External"/><Relationship Id="rId847" Type="http://schemas.openxmlformats.org/officeDocument/2006/relationships/hyperlink" Target="http://transparencia.comitan.gob.mx/ART85/XXVII/DESARROLLO_URBANO/S003653.pdf" TargetMode="External"/><Relationship Id="rId1477" Type="http://schemas.openxmlformats.org/officeDocument/2006/relationships/hyperlink" Target="http://transparencia.comitan.gob.mx/ART85/XXVII/DESARROLLO_URBANO/05600.pdf" TargetMode="External"/><Relationship Id="rId1684" Type="http://schemas.openxmlformats.org/officeDocument/2006/relationships/hyperlink" Target="http://transparencia.comitan.gob.mx/ART85/XXVII/DESARROLLO_URBANO/05613.pdf" TargetMode="External"/><Relationship Id="rId1891" Type="http://schemas.openxmlformats.org/officeDocument/2006/relationships/hyperlink" Target="http://transparencia.comitan.gob.mx/ART85/XXVII/DESARROLLO_URBANO/05666.pdf" TargetMode="External"/><Relationship Id="rId2528" Type="http://schemas.openxmlformats.org/officeDocument/2006/relationships/hyperlink" Target="http://transparencia.comitan.gob.mx/ART85/XXVII/DESARROLLO_URBANO/OF.XXVII1_2021-2024.pdf" TargetMode="External"/><Relationship Id="rId2735" Type="http://schemas.openxmlformats.org/officeDocument/2006/relationships/hyperlink" Target="http://transparencia.comitan.gob.mx/ART85/XXVII/DESARROLLO_URBANO/OF.XXVII1_2021-2024.pdf" TargetMode="External"/><Relationship Id="rId2942" Type="http://schemas.openxmlformats.org/officeDocument/2006/relationships/hyperlink" Target="http://transparencia.comitan.gob.mx/ART85/XXVII/DESARROLLO_URBANO/PA000148.pdf" TargetMode="External"/><Relationship Id="rId707" Type="http://schemas.openxmlformats.org/officeDocument/2006/relationships/hyperlink" Target="http://transparencia.comitan.gob.mx/ART85/XXVII/DESARROLLO_URBANO/S003506.pdf" TargetMode="External"/><Relationship Id="rId914" Type="http://schemas.openxmlformats.org/officeDocument/2006/relationships/hyperlink" Target="http://transparencia.comitan.gob.mx/ART85/XXVII/DESARROLLO_URBANO/S003720.pdf" TargetMode="External"/><Relationship Id="rId1337" Type="http://schemas.openxmlformats.org/officeDocument/2006/relationships/hyperlink" Target="http://transparencia.comitan.gob.mx/ART85/XXVII/DESARROLLO_URBANO/05229.pdf" TargetMode="External"/><Relationship Id="rId1544" Type="http://schemas.openxmlformats.org/officeDocument/2006/relationships/hyperlink" Target="http://transparencia.comitan.gob.mx/ART85/XXVII/DESARROLLO_URBANO/05283.pdf" TargetMode="External"/><Relationship Id="rId1751" Type="http://schemas.openxmlformats.org/officeDocument/2006/relationships/hyperlink" Target="http://transparencia.comitan.gob.mx/ART85/XXVII/DESARROLLO_URBANO/05013.pdf" TargetMode="External"/><Relationship Id="rId2802" Type="http://schemas.openxmlformats.org/officeDocument/2006/relationships/hyperlink" Target="http://transparencia.comitan.gob.mx/ART85/XXVII/DESARROLLO_URBANO/R000325.pdf" TargetMode="External"/><Relationship Id="rId43" Type="http://schemas.openxmlformats.org/officeDocument/2006/relationships/hyperlink" Target="http://transparencia.comitan.gob.mx/ART85/XXVII/DESARROLLO_URBANO/05044.pdf" TargetMode="External"/><Relationship Id="rId1404" Type="http://schemas.openxmlformats.org/officeDocument/2006/relationships/hyperlink" Target="http://transparencia.comitan.gob.mx/ART85/XXVII/DESARROLLO_URBANO/22311.pdf" TargetMode="External"/><Relationship Id="rId1611" Type="http://schemas.openxmlformats.org/officeDocument/2006/relationships/hyperlink" Target="http://transparencia.comitan.gob.mx/ART85/XXVII/DESARROLLO_URBANO/05649.pdf" TargetMode="External"/><Relationship Id="rId3369" Type="http://schemas.openxmlformats.org/officeDocument/2006/relationships/hyperlink" Target="http://transparencia.comitan.gob.mx/ART85/XXVII/DESARROLLO_URBANO/05067.pdf" TargetMode="External"/><Relationship Id="rId3576" Type="http://schemas.openxmlformats.org/officeDocument/2006/relationships/hyperlink" Target="http://transparencia.comitan.gob.mx/ART85/XXVII/DESARROLLO_URBANO/OFICIO_XXVII_2022.pdf" TargetMode="External"/><Relationship Id="rId497" Type="http://schemas.openxmlformats.org/officeDocument/2006/relationships/hyperlink" Target="http://transparencia.comitan.gob.mx/ART85/XXVII/DESARROLLO_URBANO/S003044.pdf" TargetMode="External"/><Relationship Id="rId2178" Type="http://schemas.openxmlformats.org/officeDocument/2006/relationships/hyperlink" Target="http://transparencia.comitan.gob.mx/ART85/XXVII/DESARROLLO_URBANO/OF.XXVII1_2021-2024.pdf" TargetMode="External"/><Relationship Id="rId2385" Type="http://schemas.openxmlformats.org/officeDocument/2006/relationships/hyperlink" Target="http://transparencia.comitan.gob.mx/ART85/XXVII/DESARROLLO_URBANO/OF.XXVII1_2021-2024.pdf" TargetMode="External"/><Relationship Id="rId3229" Type="http://schemas.openxmlformats.org/officeDocument/2006/relationships/hyperlink" Target="http://transparencia.comitan.gob.mx/ART85/XXVII/DESARROLLO_URBANO/OF.XXVII1_2021-2024.pdf" TargetMode="External"/><Relationship Id="rId357" Type="http://schemas.openxmlformats.org/officeDocument/2006/relationships/hyperlink" Target="http://transparencia.comitan.gob.mx/ART85/XXVII/DESARROLLO_URBANO/A002223.pdf" TargetMode="External"/><Relationship Id="rId1194" Type="http://schemas.openxmlformats.org/officeDocument/2006/relationships/hyperlink" Target="http://transparencia.comitan.gob.mx/ART85/XXVII/DESARROLLO_URBANO/S004010.pdf" TargetMode="External"/><Relationship Id="rId2038" Type="http://schemas.openxmlformats.org/officeDocument/2006/relationships/hyperlink" Target="http://transparencia.comitan.gob.mx/ART85/XXVII/DESARROLLO_URBANO/OF.XXVII1_2021-2024.pdf" TargetMode="External"/><Relationship Id="rId2592" Type="http://schemas.openxmlformats.org/officeDocument/2006/relationships/hyperlink" Target="http://transparencia.comitan.gob.mx/ART85/XXVII/DESARROLLO_URBANO/OF.XXVII1_2021-2024.pdf" TargetMode="External"/><Relationship Id="rId3436" Type="http://schemas.openxmlformats.org/officeDocument/2006/relationships/hyperlink" Target="http://transparencia.comitan.gob.mx/ART85/XXVII/DESARROLLO_URBANO/OFICIO_XXVII_2022.pdf" TargetMode="External"/><Relationship Id="rId3643" Type="http://schemas.openxmlformats.org/officeDocument/2006/relationships/hyperlink" Target="http://transparencia.comitan.gob.mx/ART85/XXVII/DESARROLLO_URBANO/L000208.pdf" TargetMode="External"/><Relationship Id="rId217" Type="http://schemas.openxmlformats.org/officeDocument/2006/relationships/hyperlink" Target="http://transparencia.comitan.gob.mx/ART85/XXVII/DESARROLLO_URBANO/05039.pdf" TargetMode="External"/><Relationship Id="rId564" Type="http://schemas.openxmlformats.org/officeDocument/2006/relationships/hyperlink" Target="http://transparencia.comitan.gob.mx/ART85/XXVII/DESARROLLO_URBANO/S003341.pdf" TargetMode="External"/><Relationship Id="rId771" Type="http://schemas.openxmlformats.org/officeDocument/2006/relationships/hyperlink" Target="http://transparencia.comitan.gob.mx/ART85/XXVII/DESARROLLO_URBANO/S003574.pdf" TargetMode="External"/><Relationship Id="rId2245" Type="http://schemas.openxmlformats.org/officeDocument/2006/relationships/hyperlink" Target="http://transparencia.comitan.gob.mx/ART85/XXVII/DESARROLLO_URBANO/OF.XXVII1_2021-2024.pdf" TargetMode="External"/><Relationship Id="rId2452" Type="http://schemas.openxmlformats.org/officeDocument/2006/relationships/hyperlink" Target="http://transparencia.comitan.gob.mx/ART85/XXVII/DESARROLLO_URBANO/OF.XXVII1_2021-2024.pdf" TargetMode="External"/><Relationship Id="rId3503" Type="http://schemas.openxmlformats.org/officeDocument/2006/relationships/hyperlink" Target="http://transparencia.comitan.gob.mx/ART85/XXVII/DESARROLLO_URBANO/OF.XXVII1_2021-2024.pdf" TargetMode="External"/><Relationship Id="rId3710" Type="http://schemas.openxmlformats.org/officeDocument/2006/relationships/hyperlink" Target="http://transparencia.comitan.gob.mx/ART85/XXVII/DESARROLLO_URBANO/OF.XXVII1_2021-2024.pdf" TargetMode="External"/><Relationship Id="rId424" Type="http://schemas.openxmlformats.org/officeDocument/2006/relationships/hyperlink" Target="http://transparencia.comitan.gob.mx/ART85/XXVII/DESARROLLO_URBANO/A002344.pdf" TargetMode="External"/><Relationship Id="rId631" Type="http://schemas.openxmlformats.org/officeDocument/2006/relationships/hyperlink" Target="http://transparencia.comitan.gob.mx/ART85/XXVII/DESARROLLO_URBANO/S003421.pdf" TargetMode="External"/><Relationship Id="rId1054" Type="http://schemas.openxmlformats.org/officeDocument/2006/relationships/hyperlink" Target="http://transparencia.comitan.gob.mx/ART85/XXVII/DESARROLLO_URBANO/S003860.pdf" TargetMode="External"/><Relationship Id="rId1261" Type="http://schemas.openxmlformats.org/officeDocument/2006/relationships/hyperlink" Target="http://transparencia.comitan.gob.mx/ART85/XXVII/DESARROLLO_URBANO/05154.pdf" TargetMode="External"/><Relationship Id="rId2105" Type="http://schemas.openxmlformats.org/officeDocument/2006/relationships/hyperlink" Target="http://transparencia.comitan.gob.mx/ART85/XXVII/DESARROLLO_URBANO/OF.XXVII1_2021-2024.pdf" TargetMode="External"/><Relationship Id="rId2312" Type="http://schemas.openxmlformats.org/officeDocument/2006/relationships/hyperlink" Target="http://transparencia.comitan.gob.mx/ART85/XXVII/DESARROLLO_URBANO/OF.XXVII1_2021-2024.pdf" TargetMode="External"/><Relationship Id="rId1121" Type="http://schemas.openxmlformats.org/officeDocument/2006/relationships/hyperlink" Target="http://transparencia.comitan.gob.mx/ART85/XXVII/DESARROLLO_URBANO/S003931.pdf" TargetMode="External"/><Relationship Id="rId3086" Type="http://schemas.openxmlformats.org/officeDocument/2006/relationships/hyperlink" Target="http://transparencia.comitan.gob.mx/ART85/XXVII/DESARROLLO_URBANO/22489.pdf" TargetMode="External"/><Relationship Id="rId3293" Type="http://schemas.openxmlformats.org/officeDocument/2006/relationships/hyperlink" Target="http://transparencia.comitan.gob.mx/ART85/XXVII/DESARROLLO_URBANO/OF.XXVII1_2021-2024.pdf" TargetMode="External"/><Relationship Id="rId1938" Type="http://schemas.openxmlformats.org/officeDocument/2006/relationships/hyperlink" Target="http://transparencia.comitan.gob.mx/ART85/XXVII/DESARROLLO_URBANO/05714.pdf" TargetMode="External"/><Relationship Id="rId3153" Type="http://schemas.openxmlformats.org/officeDocument/2006/relationships/hyperlink" Target="http://transparencia.comitan.gob.mx/ART85/XXVII/DESARROLLO_URBANO/OFICIO_XXVII_2022.pdf" TargetMode="External"/><Relationship Id="rId3360" Type="http://schemas.openxmlformats.org/officeDocument/2006/relationships/hyperlink" Target="http://transparencia.comitan.gob.mx/ART85/XXVII/DESARROLLO_URBANO/T000394.pdf" TargetMode="External"/><Relationship Id="rId281" Type="http://schemas.openxmlformats.org/officeDocument/2006/relationships/hyperlink" Target="http://transparencia.comitan.gob.mx/ART85/XXVII/DESARROLLO_URBANO/A001870.pdf" TargetMode="External"/><Relationship Id="rId3013" Type="http://schemas.openxmlformats.org/officeDocument/2006/relationships/hyperlink" Target="http://transparencia.comitan.gob.mx/ART85/XXVII/DESARROLLO_URBANO/US0568.pdf" TargetMode="External"/><Relationship Id="rId141" Type="http://schemas.openxmlformats.org/officeDocument/2006/relationships/hyperlink" Target="http://transparencia.comitan.gob.mx/ART85/XXVII/DESARROLLO_URBANO/05561.pdf" TargetMode="External"/><Relationship Id="rId3220" Type="http://schemas.openxmlformats.org/officeDocument/2006/relationships/hyperlink" Target="http://transparencia.comitan.gob.mx/ART85/XXVII/DESARROLLO_URBANO/OF.XXVII1_2021-2024.pdf" TargetMode="External"/><Relationship Id="rId7" Type="http://schemas.openxmlformats.org/officeDocument/2006/relationships/hyperlink" Target="http://transparencia.comitan.gob.mx/ART85/XXVII/DESARROLLO_URBANO/05636.pdf" TargetMode="External"/><Relationship Id="rId2779" Type="http://schemas.openxmlformats.org/officeDocument/2006/relationships/hyperlink" Target="http://transparencia.comitan.gob.mx/ART85/XXVII/DESARROLLO_URBANO/R000305.pdf" TargetMode="External"/><Relationship Id="rId2986" Type="http://schemas.openxmlformats.org/officeDocument/2006/relationships/hyperlink" Target="http://transparencia.comitan.gob.mx/ART85/XXVII/DESARROLLO_URBANO/OF.XXVII1_2021-2024.pdf" TargetMode="External"/><Relationship Id="rId958" Type="http://schemas.openxmlformats.org/officeDocument/2006/relationships/hyperlink" Target="http://transparencia.comitan.gob.mx/ART85/XXVII/DESARROLLO_URBANO/S003764.pdf" TargetMode="External"/><Relationship Id="rId1588" Type="http://schemas.openxmlformats.org/officeDocument/2006/relationships/hyperlink" Target="http://transparencia.comitan.gob.mx/ART85/XXVII/DESARROLLO_URBANO/05510.pdf" TargetMode="External"/><Relationship Id="rId1795" Type="http://schemas.openxmlformats.org/officeDocument/2006/relationships/hyperlink" Target="http://transparencia.comitan.gob.mx/ART85/XXVII/DESARROLLO_URBANO/05768.pdf" TargetMode="External"/><Relationship Id="rId2639" Type="http://schemas.openxmlformats.org/officeDocument/2006/relationships/hyperlink" Target="http://transparencia.comitan.gob.mx/ART85/XXVII/DESARROLLO_URBANO/OF.XXVII1_2021-2024.pdf" TargetMode="External"/><Relationship Id="rId2846" Type="http://schemas.openxmlformats.org/officeDocument/2006/relationships/hyperlink" Target="http://transparencia.comitan.gob.mx/ART85/XXVII/DESARROLLO_URBANO/OFICIO_XXVII_2022.pdf" TargetMode="External"/><Relationship Id="rId87" Type="http://schemas.openxmlformats.org/officeDocument/2006/relationships/hyperlink" Target="http://transparencia.comitan.gob.mx/ART85/XXVII/DESARROLLO_URBANO/05617.pdf" TargetMode="External"/><Relationship Id="rId818" Type="http://schemas.openxmlformats.org/officeDocument/2006/relationships/hyperlink" Target="http://transparencia.comitan.gob.mx/ART85/XXVII/DESARROLLO_URBANO/S003624.pdf" TargetMode="External"/><Relationship Id="rId1448" Type="http://schemas.openxmlformats.org/officeDocument/2006/relationships/hyperlink" Target="http://transparencia.comitan.gob.mx/ART85/XXVII/DESARROLLO_URBANO/05178.pdf" TargetMode="External"/><Relationship Id="rId1655" Type="http://schemas.openxmlformats.org/officeDocument/2006/relationships/hyperlink" Target="http://transparencia.comitan.gob.mx/ART85/XXVII/DESARROLLO_URBANO/05361.pdf" TargetMode="External"/><Relationship Id="rId2706" Type="http://schemas.openxmlformats.org/officeDocument/2006/relationships/hyperlink" Target="http://transparencia.comitan.gob.mx/ART85/XXVII/DESARROLLO_URBANO/OF.XXVII1_2021-2024.pdf" TargetMode="External"/><Relationship Id="rId1308" Type="http://schemas.openxmlformats.org/officeDocument/2006/relationships/hyperlink" Target="http://transparencia.comitan.gob.mx/ART85/XXVII/DESARROLLO_URBANO/23317.pdf" TargetMode="External"/><Relationship Id="rId1862" Type="http://schemas.openxmlformats.org/officeDocument/2006/relationships/hyperlink" Target="http://transparencia.comitan.gob.mx/ART85/XXVII/DESARROLLO_URBANO/05365.pdf" TargetMode="External"/><Relationship Id="rId2913" Type="http://schemas.openxmlformats.org/officeDocument/2006/relationships/hyperlink" Target="http://transparencia.comitan.gob.mx/ART85/XXVII/DESARROLLO_URBANO/OF.XXVII1_2021-2024.pdf" TargetMode="External"/><Relationship Id="rId1515" Type="http://schemas.openxmlformats.org/officeDocument/2006/relationships/hyperlink" Target="http://transparencia.comitan.gob.mx/ART85/XXVII/DESARROLLO_URBANO/05615.pdf" TargetMode="External"/><Relationship Id="rId1722" Type="http://schemas.openxmlformats.org/officeDocument/2006/relationships/hyperlink" Target="http://transparencia.comitan.gob.mx/ART85/XXVII/DESARROLLO_URBANO/05541.pdf" TargetMode="External"/><Relationship Id="rId14" Type="http://schemas.openxmlformats.org/officeDocument/2006/relationships/hyperlink" Target="http://transparencia.comitan.gob.mx/ART85/XXVII/DESARROLLO_URBANO/05002.pdf" TargetMode="External"/><Relationship Id="rId3687" Type="http://schemas.openxmlformats.org/officeDocument/2006/relationships/hyperlink" Target="http://transparencia.comitan.gob.mx/ART85/XXVII/DESARROLLO_URBANO/OFICIO_XXVII_2022.pdf" TargetMode="External"/><Relationship Id="rId2289" Type="http://schemas.openxmlformats.org/officeDocument/2006/relationships/hyperlink" Target="http://transparencia.comitan.gob.mx/ART85/XXVII/DESARROLLO_URBANO/OF.XXVII1_2021-2024.pdf" TargetMode="External"/><Relationship Id="rId2496" Type="http://schemas.openxmlformats.org/officeDocument/2006/relationships/hyperlink" Target="http://transparencia.comitan.gob.mx/ART85/XXVII/DESARROLLO_URBANO/OF.XXVII1_2021-2024.pdf" TargetMode="External"/><Relationship Id="rId3547" Type="http://schemas.openxmlformats.org/officeDocument/2006/relationships/hyperlink" Target="http://transparencia.comitan.gob.mx/ART85/XXVII/DESARROLLO_URBANO/P0009.pdf" TargetMode="External"/><Relationship Id="rId3754" Type="http://schemas.openxmlformats.org/officeDocument/2006/relationships/hyperlink" Target="http://transparencia.comitan.gob.mx/ART85/XXVII/DESARROLLO_URBANO/22916.pdf" TargetMode="External"/><Relationship Id="rId468" Type="http://schemas.openxmlformats.org/officeDocument/2006/relationships/hyperlink" Target="http://transparencia.comitan.gob.mx/ART85/XXVII/DESARROLLO_URBANO/A002397.pdf" TargetMode="External"/><Relationship Id="rId675" Type="http://schemas.openxmlformats.org/officeDocument/2006/relationships/hyperlink" Target="http://transparencia.comitan.gob.mx/ART85/XXVII/DESARROLLO_URBANO/S003465.pdf" TargetMode="External"/><Relationship Id="rId882" Type="http://schemas.openxmlformats.org/officeDocument/2006/relationships/hyperlink" Target="http://transparencia.comitan.gob.mx/ART85/XXVII/DESARROLLO_URBANO/S003688.pdf" TargetMode="External"/><Relationship Id="rId1098" Type="http://schemas.openxmlformats.org/officeDocument/2006/relationships/hyperlink" Target="http://transparencia.comitan.gob.mx/ART85/XXVII/DESARROLLO_URBANO/S003904.pdf" TargetMode="External"/><Relationship Id="rId2149" Type="http://schemas.openxmlformats.org/officeDocument/2006/relationships/hyperlink" Target="http://transparencia.comitan.gob.mx/ART85/XXVII/DESARROLLO_URBANO/OF.XXVII1_2021-2024.pdf" TargetMode="External"/><Relationship Id="rId2356" Type="http://schemas.openxmlformats.org/officeDocument/2006/relationships/hyperlink" Target="http://transparencia.comitan.gob.mx/ART85/XXVII/DESARROLLO_URBANO/OF.XXVII1_2021-2024.pdf" TargetMode="External"/><Relationship Id="rId2563" Type="http://schemas.openxmlformats.org/officeDocument/2006/relationships/hyperlink" Target="http://transparencia.comitan.gob.mx/ART85/XXVII/DESARROLLO_URBANO/OF.XXVII1_2021-2024.pdf" TargetMode="External"/><Relationship Id="rId2770" Type="http://schemas.openxmlformats.org/officeDocument/2006/relationships/hyperlink" Target="http://transparencia.comitan.gob.mx/ART85/XXVII/DESARROLLO_URBANO/OF.XXVII1_2021-2024.pdf" TargetMode="External"/><Relationship Id="rId3407" Type="http://schemas.openxmlformats.org/officeDocument/2006/relationships/hyperlink" Target="http://transparencia.comitan.gob.mx/ART85/XXVII/DESARROLLO_URBANO/OFICIO_XXVII_2022.pdf" TargetMode="External"/><Relationship Id="rId3614" Type="http://schemas.openxmlformats.org/officeDocument/2006/relationships/hyperlink" Target="http://transparencia.comitan.gob.mx/ART85/XXVII/DESARROLLO_URBANO/OF.XXVII1_2021-2024.pdf" TargetMode="External"/><Relationship Id="rId328" Type="http://schemas.openxmlformats.org/officeDocument/2006/relationships/hyperlink" Target="http://transparencia.comitan.gob.mx/ART85/XXVII/DESARROLLO_URBANO/A002182.pdf" TargetMode="External"/><Relationship Id="rId535" Type="http://schemas.openxmlformats.org/officeDocument/2006/relationships/hyperlink" Target="http://transparencia.comitan.gob.mx/ART85/XXVII/DESARROLLO_URBANO/S003307.pdf" TargetMode="External"/><Relationship Id="rId742" Type="http://schemas.openxmlformats.org/officeDocument/2006/relationships/hyperlink" Target="http://transparencia.comitan.gob.mx/ART85/XXVII/DESARROLLO_URBANO/S003545.pdf" TargetMode="External"/><Relationship Id="rId1165" Type="http://schemas.openxmlformats.org/officeDocument/2006/relationships/hyperlink" Target="http://transparencia.comitan.gob.mx/ART85/XXVII/DESARROLLO_URBANO/S003978.pdf" TargetMode="External"/><Relationship Id="rId1372" Type="http://schemas.openxmlformats.org/officeDocument/2006/relationships/hyperlink" Target="http://transparencia.comitan.gob.mx/ART85/XXVII/DESARROLLO_URBANO/05113.pdf" TargetMode="External"/><Relationship Id="rId2009" Type="http://schemas.openxmlformats.org/officeDocument/2006/relationships/hyperlink" Target="http://transparencia.comitan.gob.mx/ART85/XXVII/DESARROLLO_URBANO/OF.XXVII1_2021-2024.pdf" TargetMode="External"/><Relationship Id="rId2216" Type="http://schemas.openxmlformats.org/officeDocument/2006/relationships/hyperlink" Target="http://transparencia.comitan.gob.mx/ART85/XXVII/DESARROLLO_URBANO/OF.XXVII1_2021-2024.pdf" TargetMode="External"/><Relationship Id="rId2423" Type="http://schemas.openxmlformats.org/officeDocument/2006/relationships/hyperlink" Target="http://transparencia.comitan.gob.mx/ART85/XXVII/DESARROLLO_URBANO/OF.XXVII1_2021-2024.pdf" TargetMode="External"/><Relationship Id="rId2630" Type="http://schemas.openxmlformats.org/officeDocument/2006/relationships/hyperlink" Target="http://transparencia.comitan.gob.mx/ART85/XXVII/DESARROLLO_URBANO/OF.XXVII1_2021-2024.pdf" TargetMode="External"/><Relationship Id="rId602" Type="http://schemas.openxmlformats.org/officeDocument/2006/relationships/hyperlink" Target="http://transparencia.comitan.gob.mx/ART85/XXVII/DESARROLLO_URBANO/S003392.pdf" TargetMode="External"/><Relationship Id="rId1025" Type="http://schemas.openxmlformats.org/officeDocument/2006/relationships/hyperlink" Target="http://transparencia.comitan.gob.mx/ART85/XXVII/DESARROLLO_URBANO/S003831.pdf" TargetMode="External"/><Relationship Id="rId1232" Type="http://schemas.openxmlformats.org/officeDocument/2006/relationships/hyperlink" Target="http://transparencia.comitan.gob.mx/ART85/XXVII/DESARROLLO_URBANO/C000891.pdf" TargetMode="External"/><Relationship Id="rId3197" Type="http://schemas.openxmlformats.org/officeDocument/2006/relationships/hyperlink" Target="http://transparencia.comitan.gob.mx/ART85/XXVII/DESARROLLO_URBANO/OF.XXVII1_2021-2024.pdf" TargetMode="External"/><Relationship Id="rId3057" Type="http://schemas.openxmlformats.org/officeDocument/2006/relationships/hyperlink" Target="http://transparencia.comitan.gob.mx/ART85/XXVII/DESARROLLO_URBANO/US0605.pdf" TargetMode="External"/><Relationship Id="rId185" Type="http://schemas.openxmlformats.org/officeDocument/2006/relationships/hyperlink" Target="http://transparencia.comitan.gob.mx/ART85/XXVII/DESARROLLO_URBANO/05073.pdf" TargetMode="External"/><Relationship Id="rId1909" Type="http://schemas.openxmlformats.org/officeDocument/2006/relationships/hyperlink" Target="http://transparencia.comitan.gob.mx/ART85/XXVII/DESARROLLO_URBANO/05704.pdf" TargetMode="External"/><Relationship Id="rId3264" Type="http://schemas.openxmlformats.org/officeDocument/2006/relationships/hyperlink" Target="http://transparencia.comitan.gob.mx/ART85/XXVII/DESARROLLO_URBANO/OF.XXVII1_2021-2024.pdf" TargetMode="External"/><Relationship Id="rId3471" Type="http://schemas.openxmlformats.org/officeDocument/2006/relationships/hyperlink" Target="http://transparencia.comitan.gob.mx/ART85/XXVII/DESARROLLO_URBANO/OF.XXVII1_2021-2024.pdf" TargetMode="External"/><Relationship Id="rId392" Type="http://schemas.openxmlformats.org/officeDocument/2006/relationships/hyperlink" Target="http://transparencia.comitan.gob.mx/ART85/XXVII/DESARROLLO_URBANO/A002307.pdf" TargetMode="External"/><Relationship Id="rId2073" Type="http://schemas.openxmlformats.org/officeDocument/2006/relationships/hyperlink" Target="http://transparencia.comitan.gob.mx/ART85/XXVII/DESARROLLO_URBANO/OF.XXVII1_2021-2024.pdf" TargetMode="External"/><Relationship Id="rId2280" Type="http://schemas.openxmlformats.org/officeDocument/2006/relationships/hyperlink" Target="http://transparencia.comitan.gob.mx/ART85/XXVII/DESARROLLO_URBANO/OF.XXVII1_2021-2024.pdf" TargetMode="External"/><Relationship Id="rId3124" Type="http://schemas.openxmlformats.org/officeDocument/2006/relationships/hyperlink" Target="http://transparencia.comitan.gob.mx/ART85/XXVII/DESARROLLO_URBANO/05284.pdf" TargetMode="External"/><Relationship Id="rId3331" Type="http://schemas.openxmlformats.org/officeDocument/2006/relationships/hyperlink" Target="http://transparencia.comitan.gob.mx/ART85/XXVII/DESARROLLO_URBANO/T000398.pdf" TargetMode="External"/><Relationship Id="rId252" Type="http://schemas.openxmlformats.org/officeDocument/2006/relationships/hyperlink" Target="http://transparencia.comitan.gob.mx/ART85/XXVII/DESARROLLO_URBANO/OF.XXVII1_2021-2024.pdf" TargetMode="External"/><Relationship Id="rId2140" Type="http://schemas.openxmlformats.org/officeDocument/2006/relationships/hyperlink" Target="http://transparencia.comitan.gob.mx/ART85/XXVII/DESARROLLO_URBANO/OF.XXVII1_2021-2024.pdf" TargetMode="External"/><Relationship Id="rId112" Type="http://schemas.openxmlformats.org/officeDocument/2006/relationships/hyperlink" Target="http://transparencia.comitan.gob.mx/ART85/XXVII/DESARROLLO_URBANO/05045.pdf" TargetMode="External"/><Relationship Id="rId1699" Type="http://schemas.openxmlformats.org/officeDocument/2006/relationships/hyperlink" Target="http://transparencia.comitan.gob.mx/ART85/XXVII/DESARROLLO_URBANO/05514.pdf" TargetMode="External"/><Relationship Id="rId2000" Type="http://schemas.openxmlformats.org/officeDocument/2006/relationships/hyperlink" Target="http://transparencia.comitan.gob.mx/ART85/XXVII/DESARROLLO_URBANO/04906.pdf" TargetMode="External"/><Relationship Id="rId2957" Type="http://schemas.openxmlformats.org/officeDocument/2006/relationships/hyperlink" Target="http://transparencia.comitan.gob.mx/ART85/XXVII/DESARROLLO_URBANO/21475.pdf" TargetMode="External"/><Relationship Id="rId929" Type="http://schemas.openxmlformats.org/officeDocument/2006/relationships/hyperlink" Target="http://transparencia.comitan.gob.mx/ART85/XXVII/DESARROLLO_URBANO/S003735.pdf" TargetMode="External"/><Relationship Id="rId1559" Type="http://schemas.openxmlformats.org/officeDocument/2006/relationships/hyperlink" Target="http://transparencia.comitan.gob.mx/ART85/XXVII/DESARROLLO_URBANO/05630.pdf" TargetMode="External"/><Relationship Id="rId1766" Type="http://schemas.openxmlformats.org/officeDocument/2006/relationships/hyperlink" Target="http://transparencia.comitan.gob.mx/ART85/XXVII/DESARROLLO_URBANO/05681.pdf" TargetMode="External"/><Relationship Id="rId1973" Type="http://schemas.openxmlformats.org/officeDocument/2006/relationships/hyperlink" Target="http://transparencia.comitan.gob.mx/ART85/XXVII/DESARROLLO_URBANO/22351.pdf" TargetMode="External"/><Relationship Id="rId2817" Type="http://schemas.openxmlformats.org/officeDocument/2006/relationships/hyperlink" Target="http://transparencia.comitan.gob.mx/ART85/XXVII/DESARROLLO_URBANO/04905.pdf" TargetMode="External"/><Relationship Id="rId58" Type="http://schemas.openxmlformats.org/officeDocument/2006/relationships/hyperlink" Target="http://transparencia.comitan.gob.mx/ART85/XXVII/DESARROLLO_URBANO/22573.pdf" TargetMode="External"/><Relationship Id="rId1419" Type="http://schemas.openxmlformats.org/officeDocument/2006/relationships/hyperlink" Target="http://transparencia.comitan.gob.mx/ART85/XXVII/DESARROLLO_URBANO/05168.pdf" TargetMode="External"/><Relationship Id="rId1626" Type="http://schemas.openxmlformats.org/officeDocument/2006/relationships/hyperlink" Target="http://transparencia.comitan.gob.mx/ART85/XXVII/DESARROLLO_URBANO/05414.pdf" TargetMode="External"/><Relationship Id="rId1833" Type="http://schemas.openxmlformats.org/officeDocument/2006/relationships/hyperlink" Target="http://transparencia.comitan.gob.mx/ART85/XXVII/DESARROLLO_URBANO/05475.pdf" TargetMode="External"/><Relationship Id="rId1900" Type="http://schemas.openxmlformats.org/officeDocument/2006/relationships/hyperlink" Target="http://transparencia.comitan.gob.mx/ART85/XXVII/DESARROLLO_URBANO/04749.pdf" TargetMode="External"/><Relationship Id="rId3658" Type="http://schemas.openxmlformats.org/officeDocument/2006/relationships/hyperlink" Target="http://transparencia.comitan.gob.mx/ART85/XXVII/DESARROLLO_URBANO/24751.pdf" TargetMode="External"/><Relationship Id="rId579" Type="http://schemas.openxmlformats.org/officeDocument/2006/relationships/hyperlink" Target="http://transparencia.comitan.gob.mx/ART85/XXVII/DESARROLLO_URBANO/S003368.pdf" TargetMode="External"/><Relationship Id="rId786" Type="http://schemas.openxmlformats.org/officeDocument/2006/relationships/hyperlink" Target="http://transparencia.comitan.gob.mx/ART85/XXVII/DESARROLLO_URBANO/S003590.pdf" TargetMode="External"/><Relationship Id="rId993" Type="http://schemas.openxmlformats.org/officeDocument/2006/relationships/hyperlink" Target="http://transparencia.comitan.gob.mx/ART85/XXVII/DESARROLLO_URBANO/S003799.pdf" TargetMode="External"/><Relationship Id="rId2467" Type="http://schemas.openxmlformats.org/officeDocument/2006/relationships/hyperlink" Target="http://transparencia.comitan.gob.mx/ART85/XXVII/DESARROLLO_URBANO/OF.XXVII1_2021-2024.pdf" TargetMode="External"/><Relationship Id="rId2674" Type="http://schemas.openxmlformats.org/officeDocument/2006/relationships/hyperlink" Target="http://transparencia.comitan.gob.mx/ART85/XXVII/DESARROLLO_URBANO/OF.XXVII1_2021-2024.pdf" TargetMode="External"/><Relationship Id="rId3518" Type="http://schemas.openxmlformats.org/officeDocument/2006/relationships/hyperlink" Target="http://transparencia.comitan.gob.mx/ART85/XXVII/DESARROLLO_URBANO/OF.XXVII1_2021-2024.pdf" TargetMode="External"/><Relationship Id="rId439" Type="http://schemas.openxmlformats.org/officeDocument/2006/relationships/hyperlink" Target="http://transparencia.comitan.gob.mx/ART85/XXVII/DESARROLLO_URBANO/A002363.pdf" TargetMode="External"/><Relationship Id="rId646" Type="http://schemas.openxmlformats.org/officeDocument/2006/relationships/hyperlink" Target="http://transparencia.comitan.gob.mx/ART85/XXVII/DESARROLLO_URBANO/S003436.pdf" TargetMode="External"/><Relationship Id="rId1069" Type="http://schemas.openxmlformats.org/officeDocument/2006/relationships/hyperlink" Target="http://transparencia.comitan.gob.mx/ART85/XXVII/DESARROLLO_URBANO/S003875.pdf" TargetMode="External"/><Relationship Id="rId1276" Type="http://schemas.openxmlformats.org/officeDocument/2006/relationships/hyperlink" Target="http://transparencia.comitan.gob.mx/ART85/XXVII/DESARROLLO_URBANO/05039.pdf" TargetMode="External"/><Relationship Id="rId1483" Type="http://schemas.openxmlformats.org/officeDocument/2006/relationships/hyperlink" Target="http://transparencia.comitan.gob.mx/ART85/XXVII/DESARROLLO_URBANO/04969.pdf" TargetMode="External"/><Relationship Id="rId2327" Type="http://schemas.openxmlformats.org/officeDocument/2006/relationships/hyperlink" Target="http://transparencia.comitan.gob.mx/ART85/XXVII/DESARROLLO_URBANO/OF.XXVII1_2021-2024.pdf" TargetMode="External"/><Relationship Id="rId2881" Type="http://schemas.openxmlformats.org/officeDocument/2006/relationships/hyperlink" Target="http://transparencia.comitan.gob.mx/ART85/XXVII/DESARROLLO_URBANO/OF.XXVII1_2021-2024.pdf" TargetMode="External"/><Relationship Id="rId3725" Type="http://schemas.openxmlformats.org/officeDocument/2006/relationships/hyperlink" Target="http://transparencia.comitan.gob.mx/ART85/XXVII/DESARROLLO_URBANO/OF.XXVII1_2021-2024.pdf" TargetMode="External"/><Relationship Id="rId506" Type="http://schemas.openxmlformats.org/officeDocument/2006/relationships/hyperlink" Target="http://transparencia.comitan.gob.mx/ART85/XXVII/DESARROLLO_URBANO/S003095.pdf" TargetMode="External"/><Relationship Id="rId853" Type="http://schemas.openxmlformats.org/officeDocument/2006/relationships/hyperlink" Target="http://transparencia.comitan.gob.mx/ART85/XXVII/DESARROLLO_URBANO/S003659.pdf" TargetMode="External"/><Relationship Id="rId1136" Type="http://schemas.openxmlformats.org/officeDocument/2006/relationships/hyperlink" Target="http://transparencia.comitan.gob.mx/ART85/XXVII/DESARROLLO_URBANO/S003951.pdf" TargetMode="External"/><Relationship Id="rId1690" Type="http://schemas.openxmlformats.org/officeDocument/2006/relationships/hyperlink" Target="http://transparencia.comitan.gob.mx/ART85/XXVII/DESARROLLO_URBANO/05175.pdf" TargetMode="External"/><Relationship Id="rId2534" Type="http://schemas.openxmlformats.org/officeDocument/2006/relationships/hyperlink" Target="http://transparencia.comitan.gob.mx/ART85/XXVII/DESARROLLO_URBANO/OF.XXVII1_2021-2024.pdf" TargetMode="External"/><Relationship Id="rId2741" Type="http://schemas.openxmlformats.org/officeDocument/2006/relationships/hyperlink" Target="http://transparencia.comitan.gob.mx/ART85/XXVII/DESARROLLO_URBANO/OF.XXVII1_2021-2024.pdf" TargetMode="External"/><Relationship Id="rId713" Type="http://schemas.openxmlformats.org/officeDocument/2006/relationships/hyperlink" Target="http://transparencia.comitan.gob.mx/ART85/XXVII/DESARROLLO_URBANO/S003515.pdf" TargetMode="External"/><Relationship Id="rId920" Type="http://schemas.openxmlformats.org/officeDocument/2006/relationships/hyperlink" Target="http://transparencia.comitan.gob.mx/ART85/XXVII/DESARROLLO_URBANO/S003726.pdf" TargetMode="External"/><Relationship Id="rId1343" Type="http://schemas.openxmlformats.org/officeDocument/2006/relationships/hyperlink" Target="http://transparencia.comitan.gob.mx/ART85/XXVII/DESARROLLO_URBANO/05156.pdf" TargetMode="External"/><Relationship Id="rId1550" Type="http://schemas.openxmlformats.org/officeDocument/2006/relationships/hyperlink" Target="http://transparencia.comitan.gob.mx/ART85/XXVII/DESARROLLO_URBANO/05219.pdf" TargetMode="External"/><Relationship Id="rId2601" Type="http://schemas.openxmlformats.org/officeDocument/2006/relationships/hyperlink" Target="http://transparencia.comitan.gob.mx/ART85/XXVII/DESARROLLO_URBANO/OF.XXVII1_2021-2024.pdf" TargetMode="External"/><Relationship Id="rId1203" Type="http://schemas.openxmlformats.org/officeDocument/2006/relationships/hyperlink" Target="http://transparencia.comitan.gob.mx/ART85/XXVII/DESARROLLO_URBANO/S004029.pdf" TargetMode="External"/><Relationship Id="rId1410" Type="http://schemas.openxmlformats.org/officeDocument/2006/relationships/hyperlink" Target="http://transparencia.comitan.gob.mx/ART85/XXVII/DESARROLLO_URBANO/05060.pdf" TargetMode="External"/><Relationship Id="rId3168" Type="http://schemas.openxmlformats.org/officeDocument/2006/relationships/hyperlink" Target="http://transparencia.comitan.gob.mx/ART85/XXVII/DESARROLLO_URBANO/OFICIO_XXVII_2022.pdf" TargetMode="External"/><Relationship Id="rId3375" Type="http://schemas.openxmlformats.org/officeDocument/2006/relationships/hyperlink" Target="http://transparencia.comitan.gob.mx/ART85/XXVII/DESARROLLO_URBANO/05027.pdf" TargetMode="External"/><Relationship Id="rId3582" Type="http://schemas.openxmlformats.org/officeDocument/2006/relationships/hyperlink" Target="http://transparencia.comitan.gob.mx/ART85/XXVII/DESARROLLO_URBANO/OFICIO_XXVII_2022.pdf" TargetMode="External"/><Relationship Id="rId296" Type="http://schemas.openxmlformats.org/officeDocument/2006/relationships/hyperlink" Target="http://transparencia.comitan.gob.mx/ART85/XXVII/DESARROLLO_URBANO/A001887.pdf" TargetMode="External"/><Relationship Id="rId2184" Type="http://schemas.openxmlformats.org/officeDocument/2006/relationships/hyperlink" Target="http://transparencia.comitan.gob.mx/ART85/XXVII/DESARROLLO_URBANO/OF.XXVII1_2021-2024.pdf" TargetMode="External"/><Relationship Id="rId2391" Type="http://schemas.openxmlformats.org/officeDocument/2006/relationships/hyperlink" Target="http://transparencia.comitan.gob.mx/ART85/XXVII/DESARROLLO_URBANO/OF.XXVII1_2021-2024.pdf" TargetMode="External"/><Relationship Id="rId3028" Type="http://schemas.openxmlformats.org/officeDocument/2006/relationships/hyperlink" Target="http://transparencia.comitan.gob.mx/ART85/XXVII/DESARROLLO_URBANO/US0569.pdf" TargetMode="External"/><Relationship Id="rId3235" Type="http://schemas.openxmlformats.org/officeDocument/2006/relationships/hyperlink" Target="http://transparencia.comitan.gob.mx/ART85/XXVII/DESARROLLO_URBANO/OF.XXVII1_2021-2024.pdf" TargetMode="External"/><Relationship Id="rId3442" Type="http://schemas.openxmlformats.org/officeDocument/2006/relationships/hyperlink" Target="http://transparencia.comitan.gob.mx/ART85/XXVII/DESARROLLO_URBANO/OFICIO_XXVII_2022.pdf" TargetMode="External"/><Relationship Id="rId156" Type="http://schemas.openxmlformats.org/officeDocument/2006/relationships/hyperlink" Target="http://transparencia.comitan.gob.mx/ART85/XXVII/DESARROLLO_URBANO/05216.pdf" TargetMode="External"/><Relationship Id="rId363" Type="http://schemas.openxmlformats.org/officeDocument/2006/relationships/hyperlink" Target="http://transparencia.comitan.gob.mx/ART85/XXVII/DESARROLLO_URBANO/A002231.pdf" TargetMode="External"/><Relationship Id="rId570" Type="http://schemas.openxmlformats.org/officeDocument/2006/relationships/hyperlink" Target="http://transparencia.comitan.gob.mx/ART85/XXVII/DESARROLLO_URBANO/S003350.pdf" TargetMode="External"/><Relationship Id="rId2044" Type="http://schemas.openxmlformats.org/officeDocument/2006/relationships/hyperlink" Target="http://transparencia.comitan.gob.mx/ART85/XXVII/DESARROLLO_URBANO/OF.XXVII1_2021-2024.pdf" TargetMode="External"/><Relationship Id="rId2251" Type="http://schemas.openxmlformats.org/officeDocument/2006/relationships/hyperlink" Target="http://transparencia.comitan.gob.mx/ART85/XXVII/DESARROLLO_URBANO/OF.XXVII1_2021-2024.pdf" TargetMode="External"/><Relationship Id="rId3302" Type="http://schemas.openxmlformats.org/officeDocument/2006/relationships/hyperlink" Target="http://transparencia.comitan.gob.mx/ART85/XXVII/DESARROLLO_URBANO/OF.XXVII1_2021-2024.pdf" TargetMode="External"/><Relationship Id="rId223" Type="http://schemas.openxmlformats.org/officeDocument/2006/relationships/hyperlink" Target="http://transparencia.comitan.gob.mx/ART85/XXVII/DESARROLLO_URBANO/22313.pdf" TargetMode="External"/><Relationship Id="rId430" Type="http://schemas.openxmlformats.org/officeDocument/2006/relationships/hyperlink" Target="http://transparencia.comitan.gob.mx/ART85/XXVII/DESARROLLO_URBANO/A002353.pdf" TargetMode="External"/><Relationship Id="rId1060" Type="http://schemas.openxmlformats.org/officeDocument/2006/relationships/hyperlink" Target="http://transparencia.comitan.gob.mx/ART85/XXVII/DESARROLLO_URBANO/S003866.pdf" TargetMode="External"/><Relationship Id="rId2111" Type="http://schemas.openxmlformats.org/officeDocument/2006/relationships/hyperlink" Target="http://transparencia.comitan.gob.mx/ART85/XXVII/DESARROLLO_URBANO/OF.XXVII1_2021-2024.pdf" TargetMode="External"/><Relationship Id="rId1877" Type="http://schemas.openxmlformats.org/officeDocument/2006/relationships/hyperlink" Target="http://transparencia.comitan.gob.mx/ART85/XXVII/DESARROLLO_URBANO/05530.pdf" TargetMode="External"/><Relationship Id="rId2928" Type="http://schemas.openxmlformats.org/officeDocument/2006/relationships/hyperlink" Target="http://transparencia.comitan.gob.mx/ART85/XXVII/DESARROLLO_URBANO/OF.XXVII1_2021-2024.pdf" TargetMode="External"/><Relationship Id="rId1737" Type="http://schemas.openxmlformats.org/officeDocument/2006/relationships/hyperlink" Target="http://transparencia.comitan.gob.mx/ART85/XXVII/DESARROLLO_URBANO/05022.pdf" TargetMode="External"/><Relationship Id="rId1944" Type="http://schemas.openxmlformats.org/officeDocument/2006/relationships/hyperlink" Target="http://transparencia.comitan.gob.mx/ART85/XXVII/DESARROLLO_URBANO/05675.pdf" TargetMode="External"/><Relationship Id="rId3092" Type="http://schemas.openxmlformats.org/officeDocument/2006/relationships/hyperlink" Target="http://transparencia.comitan.gob.mx/ART85/XXVII/DESARROLLO_URBANO/05259.pdf" TargetMode="External"/><Relationship Id="rId29" Type="http://schemas.openxmlformats.org/officeDocument/2006/relationships/hyperlink" Target="http://transparencia.comitan.gob.mx/ART85/XXVII/DESARROLLO_URBANO/04910.pdf" TargetMode="External"/><Relationship Id="rId1804" Type="http://schemas.openxmlformats.org/officeDocument/2006/relationships/hyperlink" Target="http://transparencia.comitan.gob.mx/ART85/XXVII/DESARROLLO_URBANO/05323.pdf" TargetMode="External"/><Relationship Id="rId3769" Type="http://schemas.openxmlformats.org/officeDocument/2006/relationships/hyperlink" Target="http://transparencia.comitan.gob.mx/ART85/XXVII/DESARROLLO_URBANO/OFICIO_XXVII_2022.pdf" TargetMode="External"/><Relationship Id="rId897" Type="http://schemas.openxmlformats.org/officeDocument/2006/relationships/hyperlink" Target="http://transparencia.comitan.gob.mx/ART85/XXVII/DESARROLLO_URBANO/S003703.pdf" TargetMode="External"/><Relationship Id="rId2578" Type="http://schemas.openxmlformats.org/officeDocument/2006/relationships/hyperlink" Target="http://transparencia.comitan.gob.mx/ART85/XXVII/DESARROLLO_URBANO/OF.XXVII1_2021-2024.pdf" TargetMode="External"/><Relationship Id="rId2785" Type="http://schemas.openxmlformats.org/officeDocument/2006/relationships/hyperlink" Target="http://transparencia.comitan.gob.mx/ART85/XXVII/DESARROLLO_URBANO/R000312.pdf" TargetMode="External"/><Relationship Id="rId2992" Type="http://schemas.openxmlformats.org/officeDocument/2006/relationships/hyperlink" Target="http://transparencia.comitan.gob.mx/ART85/XXVII/DESARROLLO_URBANO/OF.XXVII1_2021-2024.pdf" TargetMode="External"/><Relationship Id="rId3629" Type="http://schemas.openxmlformats.org/officeDocument/2006/relationships/hyperlink" Target="http://transparencia.comitan.gob.mx/ART85/XXVII/DESARROLLO_URBANO/L000191.pdf" TargetMode="External"/><Relationship Id="rId757" Type="http://schemas.openxmlformats.org/officeDocument/2006/relationships/hyperlink" Target="http://transparencia.comitan.gob.mx/ART85/XXVII/DESARROLLO_URBANO/S003560.pdf" TargetMode="External"/><Relationship Id="rId964" Type="http://schemas.openxmlformats.org/officeDocument/2006/relationships/hyperlink" Target="http://transparencia.comitan.gob.mx/ART85/XXVII/DESARROLLO_URBANO/S003770.pdf" TargetMode="External"/><Relationship Id="rId1387" Type="http://schemas.openxmlformats.org/officeDocument/2006/relationships/hyperlink" Target="http://transparencia.comitan.gob.mx/ART85/XXVII/DESARROLLO_URBANO/05119.pdf" TargetMode="External"/><Relationship Id="rId1594" Type="http://schemas.openxmlformats.org/officeDocument/2006/relationships/hyperlink" Target="http://transparencia.comitan.gob.mx/ART85/XXVII/DESARROLLO_URBANO/05455.pdf" TargetMode="External"/><Relationship Id="rId2438" Type="http://schemas.openxmlformats.org/officeDocument/2006/relationships/hyperlink" Target="http://transparencia.comitan.gob.mx/ART85/XXVII/DESARROLLO_URBANO/OF.XXVII1_2021-2024.pdf" TargetMode="External"/><Relationship Id="rId2645" Type="http://schemas.openxmlformats.org/officeDocument/2006/relationships/hyperlink" Target="http://transparencia.comitan.gob.mx/ART85/XXVII/DESARROLLO_URBANO/OF.XXVII1_2021-2024.pdf" TargetMode="External"/><Relationship Id="rId2852" Type="http://schemas.openxmlformats.org/officeDocument/2006/relationships/hyperlink" Target="http://transparencia.comitan.gob.mx/ART85/XXVII/DESARROLLO_URBANO/OFICIO_XXVII_2022.pdf" TargetMode="External"/><Relationship Id="rId93" Type="http://schemas.openxmlformats.org/officeDocument/2006/relationships/hyperlink" Target="http://transparencia.comitan.gob.mx/ART85/XXVII/DESARROLLO_URBANO/22446.pdf" TargetMode="External"/><Relationship Id="rId617" Type="http://schemas.openxmlformats.org/officeDocument/2006/relationships/hyperlink" Target="http://transparencia.comitan.gob.mx/ART85/XXVII/DESARROLLO_URBANO/S003407.pdf" TargetMode="External"/><Relationship Id="rId824" Type="http://schemas.openxmlformats.org/officeDocument/2006/relationships/hyperlink" Target="http://transparencia.comitan.gob.mx/ART85/XXVII/DESARROLLO_URBANO/S003630.pdf" TargetMode="External"/><Relationship Id="rId1247" Type="http://schemas.openxmlformats.org/officeDocument/2006/relationships/hyperlink" Target="http://transparencia.comitan.gob.mx/ART85/XXVII/DESARROLLO_URBANO/05149.pdf" TargetMode="External"/><Relationship Id="rId1454" Type="http://schemas.openxmlformats.org/officeDocument/2006/relationships/hyperlink" Target="http://transparencia.comitan.gob.mx/ART85/XXVII/DESARROLLO_URBANO/05167.pdf" TargetMode="External"/><Relationship Id="rId1661" Type="http://schemas.openxmlformats.org/officeDocument/2006/relationships/hyperlink" Target="http://transparencia.comitan.gob.mx/ART85/XXVII/DESARROLLO_URBANO/05313.pdf" TargetMode="External"/><Relationship Id="rId2505" Type="http://schemas.openxmlformats.org/officeDocument/2006/relationships/hyperlink" Target="http://transparencia.comitan.gob.mx/ART85/XXVII/DESARROLLO_URBANO/OF.XXVII1_2021-2024.pdf" TargetMode="External"/><Relationship Id="rId2712" Type="http://schemas.openxmlformats.org/officeDocument/2006/relationships/hyperlink" Target="http://transparencia.comitan.gob.mx/ART85/XXVII/DESARROLLO_URBANO/OF.XXVII1_2021-2024.pdf" TargetMode="External"/><Relationship Id="rId1107" Type="http://schemas.openxmlformats.org/officeDocument/2006/relationships/hyperlink" Target="http://transparencia.comitan.gob.mx/ART85/XXVII/DESARROLLO_URBANO/S003913.pdf" TargetMode="External"/><Relationship Id="rId1314" Type="http://schemas.openxmlformats.org/officeDocument/2006/relationships/hyperlink" Target="http://transparencia.comitan.gob.mx/ART85/XXVII/DESARROLLO_URBANO/04992.pdf" TargetMode="External"/><Relationship Id="rId1521" Type="http://schemas.openxmlformats.org/officeDocument/2006/relationships/hyperlink" Target="http://transparencia.comitan.gob.mx/ART85/XXVII/DESARROLLO_URBANO/04984.pdf" TargetMode="External"/><Relationship Id="rId3279" Type="http://schemas.openxmlformats.org/officeDocument/2006/relationships/hyperlink" Target="http://transparencia.comitan.gob.mx/ART85/XXVII/DESARROLLO_URBANO/OF.XXVII1_2021-2024.pdf" TargetMode="External"/><Relationship Id="rId3486" Type="http://schemas.openxmlformats.org/officeDocument/2006/relationships/hyperlink" Target="http://transparencia.comitan.gob.mx/ART85/XXVII/DESARROLLO_URBANO/OF.XXVII1_2021-2024.pdf" TargetMode="External"/><Relationship Id="rId3693" Type="http://schemas.openxmlformats.org/officeDocument/2006/relationships/hyperlink" Target="http://transparencia.comitan.gob.mx/ART85/XXVII/DESARROLLO_URBANO/OF.XXVII1_2021-2024.pdf" TargetMode="External"/><Relationship Id="rId20" Type="http://schemas.openxmlformats.org/officeDocument/2006/relationships/hyperlink" Target="http://transparencia.comitan.gob.mx/ART85/XXVII/DESARROLLO_URBANO/23118.pdf" TargetMode="External"/><Relationship Id="rId2088" Type="http://schemas.openxmlformats.org/officeDocument/2006/relationships/hyperlink" Target="http://transparencia.comitan.gob.mx/ART85/XXVII/DESARROLLO_URBANO/OF.XXVII1_2021-2024.pdf" TargetMode="External"/><Relationship Id="rId2295" Type="http://schemas.openxmlformats.org/officeDocument/2006/relationships/hyperlink" Target="http://transparencia.comitan.gob.mx/ART85/XXVII/DESARROLLO_URBANO/OF.XXVII1_2021-2024.pdf" TargetMode="External"/><Relationship Id="rId3139" Type="http://schemas.openxmlformats.org/officeDocument/2006/relationships/hyperlink" Target="http://transparencia.comitan.gob.mx/ART85/XXVII/DESARROLLO_URBANO/OFICIO_XXVII_2022.pdf" TargetMode="External"/><Relationship Id="rId3346" Type="http://schemas.openxmlformats.org/officeDocument/2006/relationships/hyperlink" Target="http://transparencia.comitan.gob.mx/ART85/XXVII/DESARROLLO_URBANO/T000414.pdf" TargetMode="External"/><Relationship Id="rId267" Type="http://schemas.openxmlformats.org/officeDocument/2006/relationships/hyperlink" Target="http://transparencia.comitan.gob.mx/ART85/XXVII/DESARROLLO_URBANO/A001846.pdf" TargetMode="External"/><Relationship Id="rId474" Type="http://schemas.openxmlformats.org/officeDocument/2006/relationships/hyperlink" Target="http://transparencia.comitan.gob.mx/ART85/XXVII/DESARROLLO_URBANO/A002403.pdf" TargetMode="External"/><Relationship Id="rId2155" Type="http://schemas.openxmlformats.org/officeDocument/2006/relationships/hyperlink" Target="http://transparencia.comitan.gob.mx/ART85/XXVII/DESARROLLO_URBANO/OF.XXVII1_2021-2024.pdf" TargetMode="External"/><Relationship Id="rId3553" Type="http://schemas.openxmlformats.org/officeDocument/2006/relationships/hyperlink" Target="http://transparencia.comitan.gob.mx/ART85/XXVII/DESARROLLO_URBANO/P0015.pdf" TargetMode="External"/><Relationship Id="rId3760" Type="http://schemas.openxmlformats.org/officeDocument/2006/relationships/hyperlink" Target="http://transparencia.comitan.gob.mx/ART85/XXVII/DESARROLLO_URBANO/OF.XXVII1_2021-2024.pdf" TargetMode="External"/><Relationship Id="rId127" Type="http://schemas.openxmlformats.org/officeDocument/2006/relationships/hyperlink" Target="http://transparencia.comitan.gob.mx/ART85/XXVII/DESARROLLO_URBANO/05201.pdf" TargetMode="External"/><Relationship Id="rId681" Type="http://schemas.openxmlformats.org/officeDocument/2006/relationships/hyperlink" Target="http://transparencia.comitan.gob.mx/ART85/XXVII/DESARROLLO_URBANO/S003477.pdf" TargetMode="External"/><Relationship Id="rId2362" Type="http://schemas.openxmlformats.org/officeDocument/2006/relationships/hyperlink" Target="http://transparencia.comitan.gob.mx/ART85/XXVII/DESARROLLO_URBANO/OF.XXVII1_2021-2024.pdf" TargetMode="External"/><Relationship Id="rId3206" Type="http://schemas.openxmlformats.org/officeDocument/2006/relationships/hyperlink" Target="http://transparencia.comitan.gob.mx/ART85/XXVII/DESARROLLO_URBANO/OF.XXVII1_2021-2024.pdf" TargetMode="External"/><Relationship Id="rId3413" Type="http://schemas.openxmlformats.org/officeDocument/2006/relationships/hyperlink" Target="http://transparencia.comitan.gob.mx/ART85/XXVII/DESARROLLO_URBANO/OFICIO_XXVII_2022.pdf" TargetMode="External"/><Relationship Id="rId3620" Type="http://schemas.openxmlformats.org/officeDocument/2006/relationships/hyperlink" Target="http://transparencia.comitan.gob.mx/ART85/XXVII/DESARROLLO_URBANO/OF.XXVII1_2021-2024.pdf" TargetMode="External"/><Relationship Id="rId334" Type="http://schemas.openxmlformats.org/officeDocument/2006/relationships/hyperlink" Target="http://transparencia.comitan.gob.mx/ART85/XXVII/DESARROLLO_URBANO/A002196.pdf" TargetMode="External"/><Relationship Id="rId541" Type="http://schemas.openxmlformats.org/officeDocument/2006/relationships/hyperlink" Target="http://transparencia.comitan.gob.mx/ART85/XXVII/DESARROLLO_URBANO/S003318.pdf" TargetMode="External"/><Relationship Id="rId1171" Type="http://schemas.openxmlformats.org/officeDocument/2006/relationships/hyperlink" Target="http://transparencia.comitan.gob.mx/ART85/XXVII/DESARROLLO_URBANO/S003986.pdf" TargetMode="External"/><Relationship Id="rId2015" Type="http://schemas.openxmlformats.org/officeDocument/2006/relationships/hyperlink" Target="http://transparencia.comitan.gob.mx/ART85/XXVII/DESARROLLO_URBANO/OF.XXVII1_2021-2024.pdf" TargetMode="External"/><Relationship Id="rId2222" Type="http://schemas.openxmlformats.org/officeDocument/2006/relationships/hyperlink" Target="http://transparencia.comitan.gob.mx/ART85/XXVII/DESARROLLO_URBANO/OF.XXVII1_2021-2024.pdf" TargetMode="External"/><Relationship Id="rId401" Type="http://schemas.openxmlformats.org/officeDocument/2006/relationships/hyperlink" Target="http://transparencia.comitan.gob.mx/ART85/XXVII/DESARROLLO_URBANO/A002321.pdf" TargetMode="External"/><Relationship Id="rId1031" Type="http://schemas.openxmlformats.org/officeDocument/2006/relationships/hyperlink" Target="http://transparencia.comitan.gob.mx/ART85/XXVII/DESARROLLO_URBANO/S003837.pdf" TargetMode="External"/><Relationship Id="rId1988" Type="http://schemas.openxmlformats.org/officeDocument/2006/relationships/hyperlink" Target="http://transparencia.comitan.gob.mx/ART85/XXVII/DESARROLLO_URBANO/05556.pdf" TargetMode="External"/><Relationship Id="rId1848" Type="http://schemas.openxmlformats.org/officeDocument/2006/relationships/hyperlink" Target="http://transparencia.comitan.gob.mx/ART85/XXVII/DESARROLLO_URBANO/05371.pdf" TargetMode="External"/><Relationship Id="rId3063" Type="http://schemas.openxmlformats.org/officeDocument/2006/relationships/hyperlink" Target="http://transparencia.comitan.gob.mx/ART85/XXVII/DESARROLLO_URBANO/US0630.pdf" TargetMode="External"/><Relationship Id="rId3270" Type="http://schemas.openxmlformats.org/officeDocument/2006/relationships/hyperlink" Target="http://transparencia.comitan.gob.mx/ART85/XXVII/DESARROLLO_URBANO/OF.XXVII1_2021-2024.pdf" TargetMode="External"/><Relationship Id="rId191" Type="http://schemas.openxmlformats.org/officeDocument/2006/relationships/hyperlink" Target="http://transparencia.comitan.gob.mx/ART85/XXVII/DESARROLLO_URBANO/04942.pdf" TargetMode="External"/><Relationship Id="rId1708" Type="http://schemas.openxmlformats.org/officeDocument/2006/relationships/hyperlink" Target="http://transparencia.comitan.gob.mx/ART85/XXVII/DESARROLLO_URBANO/05494.pdf" TargetMode="External"/><Relationship Id="rId1915" Type="http://schemas.openxmlformats.org/officeDocument/2006/relationships/hyperlink" Target="http://transparencia.comitan.gob.mx/ART85/XXVII/DESARROLLO_URBANO/05749.pdf" TargetMode="External"/><Relationship Id="rId3130" Type="http://schemas.openxmlformats.org/officeDocument/2006/relationships/hyperlink" Target="http://transparencia.comitan.gob.mx/ART85/XXVII/DESARROLLO_URBANO/24749.pdf" TargetMode="External"/><Relationship Id="rId2689" Type="http://schemas.openxmlformats.org/officeDocument/2006/relationships/hyperlink" Target="http://transparencia.comitan.gob.mx/ART85/XXVII/DESARROLLO_URBANO/OF.XXVII1_2021-2024.pdf" TargetMode="External"/><Relationship Id="rId2896" Type="http://schemas.openxmlformats.org/officeDocument/2006/relationships/hyperlink" Target="http://transparencia.comitan.gob.mx/ART85/XXVII/DESARROLLO_URBANO/OF.XXVII1_2021-2024.pdf" TargetMode="External"/><Relationship Id="rId868" Type="http://schemas.openxmlformats.org/officeDocument/2006/relationships/hyperlink" Target="http://transparencia.comitan.gob.mx/ART85/XXVII/DESARROLLO_URBANO/S003674.pdf" TargetMode="External"/><Relationship Id="rId1498" Type="http://schemas.openxmlformats.org/officeDocument/2006/relationships/hyperlink" Target="http://transparencia.comitan.gob.mx/ART85/XXVII/DESARROLLO_URBANO/05248.pdf" TargetMode="External"/><Relationship Id="rId2549" Type="http://schemas.openxmlformats.org/officeDocument/2006/relationships/hyperlink" Target="http://transparencia.comitan.gob.mx/ART85/XXVII/DESARROLLO_URBANO/OF.XXVII1_2021-2024.pdf" TargetMode="External"/><Relationship Id="rId2756" Type="http://schemas.openxmlformats.org/officeDocument/2006/relationships/hyperlink" Target="http://transparencia.comitan.gob.mx/ART85/XXVII/DESARROLLO_URBANO/OF.XXVII1_2021-2024.pdf" TargetMode="External"/><Relationship Id="rId2963" Type="http://schemas.openxmlformats.org/officeDocument/2006/relationships/hyperlink" Target="http://transparencia.comitan.gob.mx/ART85/XXVII/DESARROLLO_URBANO/05246.pdf" TargetMode="External"/><Relationship Id="rId728" Type="http://schemas.openxmlformats.org/officeDocument/2006/relationships/hyperlink" Target="http://transparencia.comitan.gob.mx/ART85/XXVII/DESARROLLO_URBANO/S003531.pdf" TargetMode="External"/><Relationship Id="rId935" Type="http://schemas.openxmlformats.org/officeDocument/2006/relationships/hyperlink" Target="http://transparencia.comitan.gob.mx/ART85/XXVII/DESARROLLO_URBANO/S003741.pdf" TargetMode="External"/><Relationship Id="rId1358" Type="http://schemas.openxmlformats.org/officeDocument/2006/relationships/hyperlink" Target="http://transparencia.comitan.gob.mx/ART85/XXVII/DESARROLLO_URBANO/04986.pdf" TargetMode="External"/><Relationship Id="rId1565" Type="http://schemas.openxmlformats.org/officeDocument/2006/relationships/hyperlink" Target="http://transparencia.comitan.gob.mx/ART85/XXVII/DESARROLLO_URBANO/05608.pdf" TargetMode="External"/><Relationship Id="rId1772" Type="http://schemas.openxmlformats.org/officeDocument/2006/relationships/hyperlink" Target="http://transparencia.comitan.gob.mx/ART85/XXVII/DESARROLLO_URBANO/05693.pdf" TargetMode="External"/><Relationship Id="rId2409" Type="http://schemas.openxmlformats.org/officeDocument/2006/relationships/hyperlink" Target="http://transparencia.comitan.gob.mx/ART85/XXVII/DESARROLLO_URBANO/OF.XXVII1_2021-2024.pdf" TargetMode="External"/><Relationship Id="rId2616" Type="http://schemas.openxmlformats.org/officeDocument/2006/relationships/hyperlink" Target="http://transparencia.comitan.gob.mx/ART85/XXVII/DESARROLLO_URBANO/OF.XXVII1_2021-2024.pdf" TargetMode="External"/><Relationship Id="rId64" Type="http://schemas.openxmlformats.org/officeDocument/2006/relationships/hyperlink" Target="http://transparencia.comitan.gob.mx/ART85/XXVII/DESARROLLO_URBANO/05634.pdf" TargetMode="External"/><Relationship Id="rId1218" Type="http://schemas.openxmlformats.org/officeDocument/2006/relationships/hyperlink" Target="http://transparencia.comitan.gob.mx/ART85/XXVII/DESARROLLO_URBANO/C000868.pdf" TargetMode="External"/><Relationship Id="rId1425" Type="http://schemas.openxmlformats.org/officeDocument/2006/relationships/hyperlink" Target="http://transparencia.comitan.gob.mx/ART85/XXVII/DESARROLLO_URBANO/05094.pdf" TargetMode="External"/><Relationship Id="rId2823" Type="http://schemas.openxmlformats.org/officeDocument/2006/relationships/hyperlink" Target="http://transparencia.comitan.gob.mx/ART85/XXVII/DESARROLLO_URBANO/05232.pdf" TargetMode="External"/><Relationship Id="rId1632" Type="http://schemas.openxmlformats.org/officeDocument/2006/relationships/hyperlink" Target="http://transparencia.comitan.gob.mx/ART85/XXVII/DESARROLLO_URBANO/05591.pdf" TargetMode="External"/><Relationship Id="rId2199" Type="http://schemas.openxmlformats.org/officeDocument/2006/relationships/hyperlink" Target="http://transparencia.comitan.gob.mx/ART85/XXVII/DESARROLLO_URBANO/OF.XXVII1_2021-2024.pdf" TargetMode="External"/><Relationship Id="rId3597" Type="http://schemas.openxmlformats.org/officeDocument/2006/relationships/hyperlink" Target="http://transparencia.comitan.gob.mx/ART85/XXVII/DESARROLLO_URBANO/OF.XXVII1_2021-2024.pdf" TargetMode="External"/><Relationship Id="rId3457" Type="http://schemas.openxmlformats.org/officeDocument/2006/relationships/hyperlink" Target="http://transparencia.comitan.gob.mx/ART85/XXVII/DESARROLLO_URBANO/OF.XXVII1_2021-2024.pdf" TargetMode="External"/><Relationship Id="rId3664" Type="http://schemas.openxmlformats.org/officeDocument/2006/relationships/hyperlink" Target="http://transparencia.comitan.gob.mx/ART85/XXVII/DESARROLLO_URBANO/05758.pdf" TargetMode="External"/><Relationship Id="rId378" Type="http://schemas.openxmlformats.org/officeDocument/2006/relationships/hyperlink" Target="http://transparencia.comitan.gob.mx/ART85/XXVII/DESARROLLO_URBANO/A002250.pdf" TargetMode="External"/><Relationship Id="rId585" Type="http://schemas.openxmlformats.org/officeDocument/2006/relationships/hyperlink" Target="http://transparencia.comitan.gob.mx/ART85/XXVII/DESARROLLO_URBANO/S003374.pdf" TargetMode="External"/><Relationship Id="rId792" Type="http://schemas.openxmlformats.org/officeDocument/2006/relationships/hyperlink" Target="http://transparencia.comitan.gob.mx/ART85/XXVII/DESARROLLO_URBANO/S003596.pdf" TargetMode="External"/><Relationship Id="rId2059" Type="http://schemas.openxmlformats.org/officeDocument/2006/relationships/hyperlink" Target="http://transparencia.comitan.gob.mx/ART85/XXVII/DESARROLLO_URBANO/OF.XXVII1_2021-2024.pdf" TargetMode="External"/><Relationship Id="rId2266" Type="http://schemas.openxmlformats.org/officeDocument/2006/relationships/hyperlink" Target="http://transparencia.comitan.gob.mx/ART85/XXVII/DESARROLLO_URBANO/OF.XXVII1_2021-2024.pdf" TargetMode="External"/><Relationship Id="rId2473" Type="http://schemas.openxmlformats.org/officeDocument/2006/relationships/hyperlink" Target="http://transparencia.comitan.gob.mx/ART85/XXVII/DESARROLLO_URBANO/OF.XXVII1_2021-2024.pdf" TargetMode="External"/><Relationship Id="rId2680" Type="http://schemas.openxmlformats.org/officeDocument/2006/relationships/hyperlink" Target="http://transparencia.comitan.gob.mx/ART85/XXVII/DESARROLLO_URBANO/OF.XXVII1_2021-2024.pdf" TargetMode="External"/><Relationship Id="rId3317" Type="http://schemas.openxmlformats.org/officeDocument/2006/relationships/hyperlink" Target="http://transparencia.comitan.gob.mx/ART85/XXVII/DESARROLLO_URBANO/T000385.pdf" TargetMode="External"/><Relationship Id="rId3524" Type="http://schemas.openxmlformats.org/officeDocument/2006/relationships/hyperlink" Target="http://transparencia.comitan.gob.mx/ART85/XXVII/DESARROLLO_URBANO/OF.XXVII1_2021-2024.pdf" TargetMode="External"/><Relationship Id="rId3731" Type="http://schemas.openxmlformats.org/officeDocument/2006/relationships/hyperlink" Target="http://transparencia.comitan.gob.mx/ART85/XXVII/DESARROLLO_URBANO/OF.XXVII1_2021-2024.pdf" TargetMode="External"/><Relationship Id="rId238" Type="http://schemas.openxmlformats.org/officeDocument/2006/relationships/hyperlink" Target="http://transparencia.comitan.gob.mx/ART85/XXVII/DESARROLLO_URBANO/OF.XXVII1_2021-2024.pdf" TargetMode="External"/><Relationship Id="rId445" Type="http://schemas.openxmlformats.org/officeDocument/2006/relationships/hyperlink" Target="http://transparencia.comitan.gob.mx/ART85/XXVII/DESARROLLO_URBANO/A002373.pdf" TargetMode="External"/><Relationship Id="rId652" Type="http://schemas.openxmlformats.org/officeDocument/2006/relationships/hyperlink" Target="http://transparencia.comitan.gob.mx/ART85/XXVII/DESARROLLO_URBANO/S003442.pdf" TargetMode="External"/><Relationship Id="rId1075" Type="http://schemas.openxmlformats.org/officeDocument/2006/relationships/hyperlink" Target="http://transparencia.comitan.gob.mx/ART85/XXVII/DESARROLLO_URBANO/S003881.pdf" TargetMode="External"/><Relationship Id="rId1282" Type="http://schemas.openxmlformats.org/officeDocument/2006/relationships/hyperlink" Target="http://transparencia.comitan.gob.mx/ART85/XXVII/DESARROLLO_URBANO/05080.pdf" TargetMode="External"/><Relationship Id="rId2126" Type="http://schemas.openxmlformats.org/officeDocument/2006/relationships/hyperlink" Target="http://transparencia.comitan.gob.mx/ART85/XXVII/DESARROLLO_URBANO/OF.XXVII1_2021-2024.pdf" TargetMode="External"/><Relationship Id="rId2333" Type="http://schemas.openxmlformats.org/officeDocument/2006/relationships/hyperlink" Target="http://transparencia.comitan.gob.mx/ART85/XXVII/DESARROLLO_URBANO/OF.XXVII1_2021-2024.pdf" TargetMode="External"/><Relationship Id="rId2540" Type="http://schemas.openxmlformats.org/officeDocument/2006/relationships/hyperlink" Target="http://transparencia.comitan.gob.mx/ART85/XXVII/DESARROLLO_URBANO/OF.XXVII1_2021-2024.pdf" TargetMode="External"/><Relationship Id="rId305" Type="http://schemas.openxmlformats.org/officeDocument/2006/relationships/hyperlink" Target="http://transparencia.comitan.gob.mx/ART85/XXVII/DESARROLLO_URBANO/A001896.pdf" TargetMode="External"/><Relationship Id="rId512" Type="http://schemas.openxmlformats.org/officeDocument/2006/relationships/hyperlink" Target="http://transparencia.comitan.gob.mx/ART85/XXVII/DESARROLLO_URBANO/S003129.pdf" TargetMode="External"/><Relationship Id="rId1142" Type="http://schemas.openxmlformats.org/officeDocument/2006/relationships/hyperlink" Target="http://transparencia.comitan.gob.mx/ART85/XXVII/DESARROLLO_URBANO/S003957.pdf" TargetMode="External"/><Relationship Id="rId2400" Type="http://schemas.openxmlformats.org/officeDocument/2006/relationships/hyperlink" Target="http://transparencia.comitan.gob.mx/ART85/XXVII/DESARROLLO_URBANO/OF.XXVII1_2021-2024.pdf" TargetMode="External"/><Relationship Id="rId1002" Type="http://schemas.openxmlformats.org/officeDocument/2006/relationships/hyperlink" Target="http://transparencia.comitan.gob.mx/ART85/XXVII/DESARROLLO_URBANO/S003808.pdf" TargetMode="External"/><Relationship Id="rId1959" Type="http://schemas.openxmlformats.org/officeDocument/2006/relationships/hyperlink" Target="http://transparencia.comitan.gob.mx/ART85/XXVII/DESARROLLO_URBANO/05688.pdf" TargetMode="External"/><Relationship Id="rId3174" Type="http://schemas.openxmlformats.org/officeDocument/2006/relationships/hyperlink" Target="http://transparencia.comitan.gob.mx/ART85/XXVII/DESARROLLO_URBANO/OFICIO_XXVII_2022.pdf" TargetMode="External"/><Relationship Id="rId1819" Type="http://schemas.openxmlformats.org/officeDocument/2006/relationships/hyperlink" Target="http://transparencia.comitan.gob.mx/ART85/XXVII/DESARROLLO_URBANO/05342.pdf" TargetMode="External"/><Relationship Id="rId3381" Type="http://schemas.openxmlformats.org/officeDocument/2006/relationships/hyperlink" Target="http://transparencia.comitan.gob.mx/ART85/XXVII/DESARROLLO_URBANO/05027.pdf" TargetMode="External"/><Relationship Id="rId2190" Type="http://schemas.openxmlformats.org/officeDocument/2006/relationships/hyperlink" Target="http://transparencia.comitan.gob.mx/ART85/XXVII/DESARROLLO_URBANO/OF.XXVII1_2021-2024.pdf" TargetMode="External"/><Relationship Id="rId3034" Type="http://schemas.openxmlformats.org/officeDocument/2006/relationships/hyperlink" Target="http://transparencia.comitan.gob.mx/ART85/XXVII/DESARROLLO_URBANO/US0561.pdf" TargetMode="External"/><Relationship Id="rId3241" Type="http://schemas.openxmlformats.org/officeDocument/2006/relationships/hyperlink" Target="http://transparencia.comitan.gob.mx/ART85/XXVII/DESARROLLO_URBANO/OF.XXVII1_2021-2024.pdf" TargetMode="External"/><Relationship Id="rId162" Type="http://schemas.openxmlformats.org/officeDocument/2006/relationships/hyperlink" Target="http://transparencia.comitan.gob.mx/ART85/XXVII/DESARROLLO_URBANO/05169.pdf" TargetMode="External"/><Relationship Id="rId2050" Type="http://schemas.openxmlformats.org/officeDocument/2006/relationships/hyperlink" Target="http://transparencia.comitan.gob.mx/ART85/XXVII/DESARROLLO_URBANO/OF.XXVII1_2021-2024.pdf" TargetMode="External"/><Relationship Id="rId3101" Type="http://schemas.openxmlformats.org/officeDocument/2006/relationships/hyperlink" Target="http://transparencia.comitan.gob.mx/ART85/XXVII/DESARROLLO_URBANO/05250.pdf" TargetMode="External"/><Relationship Id="rId979" Type="http://schemas.openxmlformats.org/officeDocument/2006/relationships/hyperlink" Target="http://transparencia.comitan.gob.mx/ART85/XXVII/DESARROLLO_URBANO/S003785.pdf" TargetMode="External"/><Relationship Id="rId839" Type="http://schemas.openxmlformats.org/officeDocument/2006/relationships/hyperlink" Target="http://transparencia.comitan.gob.mx/ART85/XXVII/DESARROLLO_URBANO/S003645.pdf" TargetMode="External"/><Relationship Id="rId1469" Type="http://schemas.openxmlformats.org/officeDocument/2006/relationships/hyperlink" Target="http://transparencia.comitan.gob.mx/ART85/XXVII/DESARROLLO_URBANO/04967.pdf" TargetMode="External"/><Relationship Id="rId2867" Type="http://schemas.openxmlformats.org/officeDocument/2006/relationships/hyperlink" Target="http://transparencia.comitan.gob.mx/ART85/XXVII/DESARROLLO_URBANO/OFICIO_XXVII_2022.pdf" TargetMode="External"/><Relationship Id="rId1676" Type="http://schemas.openxmlformats.org/officeDocument/2006/relationships/hyperlink" Target="http://transparencia.comitan.gob.mx/ART85/XXVII/DESARROLLO_URBANO/05507.pdf" TargetMode="External"/><Relationship Id="rId1883" Type="http://schemas.openxmlformats.org/officeDocument/2006/relationships/hyperlink" Target="http://transparencia.comitan.gob.mx/ART85/XXVII/DESARROLLO_URBANO/05423.pdf" TargetMode="External"/><Relationship Id="rId2727" Type="http://schemas.openxmlformats.org/officeDocument/2006/relationships/hyperlink" Target="http://transparencia.comitan.gob.mx/ART85/XXVII/DESARROLLO_URBANO/OF.XXVII1_2021-2024.pdf" TargetMode="External"/><Relationship Id="rId2934" Type="http://schemas.openxmlformats.org/officeDocument/2006/relationships/hyperlink" Target="http://transparencia.comitan.gob.mx/ART85/XXVII/DESARROLLO_URBANO/OF.XXVII1_2021-2024.pdf" TargetMode="External"/><Relationship Id="rId906" Type="http://schemas.openxmlformats.org/officeDocument/2006/relationships/hyperlink" Target="http://transparencia.comitan.gob.mx/ART85/XXVII/DESARROLLO_URBANO/S003712.pdf" TargetMode="External"/><Relationship Id="rId1329" Type="http://schemas.openxmlformats.org/officeDocument/2006/relationships/hyperlink" Target="http://transparencia.comitan.gob.mx/ART85/XXVII/DESARROLLO_URBANO/05172.pdf" TargetMode="External"/><Relationship Id="rId1536" Type="http://schemas.openxmlformats.org/officeDocument/2006/relationships/hyperlink" Target="http://transparencia.comitan.gob.mx/ART85/XXVII/DESARROLLO_URBANO/05278.pdf" TargetMode="External"/><Relationship Id="rId1743" Type="http://schemas.openxmlformats.org/officeDocument/2006/relationships/hyperlink" Target="http://transparencia.comitan.gob.mx/ART85/XXVII/DESARROLLO_URBANO/23257.pdf" TargetMode="External"/><Relationship Id="rId1950" Type="http://schemas.openxmlformats.org/officeDocument/2006/relationships/hyperlink" Target="http://transparencia.comitan.gob.mx/ART85/XXVII/DESARROLLO_URBANO/05737.pdf" TargetMode="External"/><Relationship Id="rId35" Type="http://schemas.openxmlformats.org/officeDocument/2006/relationships/hyperlink" Target="http://transparencia.comitan.gob.mx/ART85/XXVII/DESARROLLO_URBANO/05614.pdf" TargetMode="External"/><Relationship Id="rId1603" Type="http://schemas.openxmlformats.org/officeDocument/2006/relationships/hyperlink" Target="http://transparencia.comitan.gob.mx/ART85/XXVII/DESARROLLO_URBANO/05478.pdf" TargetMode="External"/><Relationship Id="rId1810" Type="http://schemas.openxmlformats.org/officeDocument/2006/relationships/hyperlink" Target="http://transparencia.comitan.gob.mx/ART85/XXVII/DESARROLLO_URBANO/05337.pdf" TargetMode="External"/><Relationship Id="rId3568" Type="http://schemas.openxmlformats.org/officeDocument/2006/relationships/hyperlink" Target="http://transparencia.comitan.gob.mx/ART85/XXVII/DESARROLLO_URBANO/05554.pdf" TargetMode="External"/><Relationship Id="rId3775" Type="http://schemas.openxmlformats.org/officeDocument/2006/relationships/hyperlink" Target="http://transparencia.comitan.gob.mx/ART85/XXVII/DESARROLLO_URBANO/OF.XXVII1_2021-2024.pdf" TargetMode="External"/><Relationship Id="rId489" Type="http://schemas.openxmlformats.org/officeDocument/2006/relationships/hyperlink" Target="http://transparencia.comitan.gob.mx/ART85/XXVII/DESARROLLO_URBANO/S002914.pdf" TargetMode="External"/><Relationship Id="rId696" Type="http://schemas.openxmlformats.org/officeDocument/2006/relationships/hyperlink" Target="http://transparencia.comitan.gob.mx/ART85/XXVII/DESARROLLO_URBANO/S003495.pdf" TargetMode="External"/><Relationship Id="rId2377" Type="http://schemas.openxmlformats.org/officeDocument/2006/relationships/hyperlink" Target="http://transparencia.comitan.gob.mx/ART85/XXVII/DESARROLLO_URBANO/OF.XXVII1_2021-2024.pdf" TargetMode="External"/><Relationship Id="rId2584" Type="http://schemas.openxmlformats.org/officeDocument/2006/relationships/hyperlink" Target="http://transparencia.comitan.gob.mx/ART85/XXVII/DESARROLLO_URBANO/OF.XXVII1_2021-2024.pdf" TargetMode="External"/><Relationship Id="rId2791" Type="http://schemas.openxmlformats.org/officeDocument/2006/relationships/hyperlink" Target="http://transparencia.comitan.gob.mx/ART85/XXVII/DESARROLLO_URBANO/R000323.pdf" TargetMode="External"/><Relationship Id="rId3428" Type="http://schemas.openxmlformats.org/officeDocument/2006/relationships/hyperlink" Target="http://transparencia.comitan.gob.mx/ART85/XXVII/DESARROLLO_URBANO/OFICIO_XXVII_2022.pdf" TargetMode="External"/><Relationship Id="rId3635" Type="http://schemas.openxmlformats.org/officeDocument/2006/relationships/hyperlink" Target="http://transparencia.comitan.gob.mx/ART85/XXVII/DESARROLLO_URBANO/L000204.pdf" TargetMode="External"/><Relationship Id="rId349" Type="http://schemas.openxmlformats.org/officeDocument/2006/relationships/hyperlink" Target="http://transparencia.comitan.gob.mx/ART85/XXVII/DESARROLLO_URBANO/A002215.pdf" TargetMode="External"/><Relationship Id="rId556" Type="http://schemas.openxmlformats.org/officeDocument/2006/relationships/hyperlink" Target="http://transparencia.comitan.gob.mx/ART85/XXVII/DESARROLLO_URBANO/S003333.pdf" TargetMode="External"/><Relationship Id="rId763" Type="http://schemas.openxmlformats.org/officeDocument/2006/relationships/hyperlink" Target="http://transparencia.comitan.gob.mx/ART85/XXVII/DESARROLLO_URBANO/S003566.pdf" TargetMode="External"/><Relationship Id="rId1186" Type="http://schemas.openxmlformats.org/officeDocument/2006/relationships/hyperlink" Target="http://transparencia.comitan.gob.mx/ART85/XXVII/DESARROLLO_URBANO/S004001.pdf" TargetMode="External"/><Relationship Id="rId1393" Type="http://schemas.openxmlformats.org/officeDocument/2006/relationships/hyperlink" Target="http://transparencia.comitan.gob.mx/ART85/XXVII/DESARROLLO_URBANO/04913.pdf" TargetMode="External"/><Relationship Id="rId2237" Type="http://schemas.openxmlformats.org/officeDocument/2006/relationships/hyperlink" Target="http://transparencia.comitan.gob.mx/ART85/XXVII/DESARROLLO_URBANO/OF.XXVII1_2021-2024.pdf" TargetMode="External"/><Relationship Id="rId2444" Type="http://schemas.openxmlformats.org/officeDocument/2006/relationships/hyperlink" Target="http://transparencia.comitan.gob.mx/ART85/XXVII/DESARROLLO_URBANO/OF.XXVII1_2021-2024.pdf" TargetMode="External"/><Relationship Id="rId209" Type="http://schemas.openxmlformats.org/officeDocument/2006/relationships/hyperlink" Target="http://transparencia.comitan.gob.mx/ART85/XXVII/DESARROLLO_URBANO/05555.pdf" TargetMode="External"/><Relationship Id="rId416" Type="http://schemas.openxmlformats.org/officeDocument/2006/relationships/hyperlink" Target="http://transparencia.comitan.gob.mx/ART85/XXVII/DESARROLLO_URBANO/A002336.pdf" TargetMode="External"/><Relationship Id="rId970" Type="http://schemas.openxmlformats.org/officeDocument/2006/relationships/hyperlink" Target="http://transparencia.comitan.gob.mx/ART85/XXVII/DESARROLLO_URBANO/S003776.pdf" TargetMode="External"/><Relationship Id="rId1046" Type="http://schemas.openxmlformats.org/officeDocument/2006/relationships/hyperlink" Target="http://transparencia.comitan.gob.mx/ART85/XXVII/DESARROLLO_URBANO/S003852.pdf" TargetMode="External"/><Relationship Id="rId1253" Type="http://schemas.openxmlformats.org/officeDocument/2006/relationships/hyperlink" Target="http://transparencia.comitan.gob.mx/ART85/XXVII/DESARROLLO_URBANO/04919.pdf" TargetMode="External"/><Relationship Id="rId2651" Type="http://schemas.openxmlformats.org/officeDocument/2006/relationships/hyperlink" Target="http://transparencia.comitan.gob.mx/ART85/XXVII/DESARROLLO_URBANO/OF.XXVII1_2021-2024.pdf" TargetMode="External"/><Relationship Id="rId3702" Type="http://schemas.openxmlformats.org/officeDocument/2006/relationships/hyperlink" Target="http://transparencia.comitan.gob.mx/ART85/XXVII/DESARROLLO_URBANO/OF.XXVII1_2021-2024.pdf" TargetMode="External"/><Relationship Id="rId623" Type="http://schemas.openxmlformats.org/officeDocument/2006/relationships/hyperlink" Target="http://transparencia.comitan.gob.mx/ART85/XXVII/DESARROLLO_URBANO/S003413.pdf" TargetMode="External"/><Relationship Id="rId830" Type="http://schemas.openxmlformats.org/officeDocument/2006/relationships/hyperlink" Target="http://transparencia.comitan.gob.mx/ART85/XXVII/DESARROLLO_URBANO/S003636.pdf" TargetMode="External"/><Relationship Id="rId1460" Type="http://schemas.openxmlformats.org/officeDocument/2006/relationships/hyperlink" Target="http://transparencia.comitan.gob.mx/ART85/XXVII/DESARROLLO_URBANO/04964.pdf" TargetMode="External"/><Relationship Id="rId2304" Type="http://schemas.openxmlformats.org/officeDocument/2006/relationships/hyperlink" Target="http://transparencia.comitan.gob.mx/ART85/XXVII/DESARROLLO_URBANO/OF.XXVII1_2021-2024.pdf" TargetMode="External"/><Relationship Id="rId2511" Type="http://schemas.openxmlformats.org/officeDocument/2006/relationships/hyperlink" Target="http://transparencia.comitan.gob.mx/ART85/XXVII/DESARROLLO_URBANO/OF.XXVII1_2021-2024.pdf" TargetMode="External"/><Relationship Id="rId1113" Type="http://schemas.openxmlformats.org/officeDocument/2006/relationships/hyperlink" Target="http://transparencia.comitan.gob.mx/ART85/XXVII/DESARROLLO_URBANO/S003919.pdf" TargetMode="External"/><Relationship Id="rId1320" Type="http://schemas.openxmlformats.org/officeDocument/2006/relationships/hyperlink" Target="http://transparencia.comitan.gob.mx/ART85/XXVII/DESARROLLO_URBANO/04917.pdf" TargetMode="External"/><Relationship Id="rId3078" Type="http://schemas.openxmlformats.org/officeDocument/2006/relationships/hyperlink" Target="http://transparencia.comitan.gob.mx/ART85/XXVII/DESARROLLO_URBANO/25221.pdf" TargetMode="External"/><Relationship Id="rId3285" Type="http://schemas.openxmlformats.org/officeDocument/2006/relationships/hyperlink" Target="http://transparencia.comitan.gob.mx/ART85/XXVII/DESARROLLO_URBANO/OF.XXVII1_2021-2024.pdf" TargetMode="External"/><Relationship Id="rId3492" Type="http://schemas.openxmlformats.org/officeDocument/2006/relationships/hyperlink" Target="http://transparencia.comitan.gob.mx/ART85/XXVII/DESARROLLO_URBANO/OF.XXVII1_2021-2024.pdf" TargetMode="External"/><Relationship Id="rId2094" Type="http://schemas.openxmlformats.org/officeDocument/2006/relationships/hyperlink" Target="http://transparencia.comitan.gob.mx/ART85/XXVII/DESARROLLO_URBANO/OF.XXVII1_2021-2024.pdf" TargetMode="External"/><Relationship Id="rId3145" Type="http://schemas.openxmlformats.org/officeDocument/2006/relationships/hyperlink" Target="http://transparencia.comitan.gob.mx/ART85/XXVII/DESARROLLO_URBANO/OFICIO_XXVII_2022.pdf" TargetMode="External"/><Relationship Id="rId3352" Type="http://schemas.openxmlformats.org/officeDocument/2006/relationships/hyperlink" Target="http://transparencia.comitan.gob.mx/ART85/XXVII/DESARROLLO_URBANO/T000421.pdf" TargetMode="External"/><Relationship Id="rId273" Type="http://schemas.openxmlformats.org/officeDocument/2006/relationships/hyperlink" Target="http://transparencia.comitan.gob.mx/ART85/XXVII/DESARROLLO_URBANO/A001863.pdf" TargetMode="External"/><Relationship Id="rId480" Type="http://schemas.openxmlformats.org/officeDocument/2006/relationships/hyperlink" Target="http://transparencia.comitan.gob.mx/ART85/XXVII/DESARROLLO_URBANO/A002508.pdf" TargetMode="External"/><Relationship Id="rId2161" Type="http://schemas.openxmlformats.org/officeDocument/2006/relationships/hyperlink" Target="http://transparencia.comitan.gob.mx/ART85/XXVII/DESARROLLO_URBANO/OF.XXVII1_2021-2024.pdf" TargetMode="External"/><Relationship Id="rId3005" Type="http://schemas.openxmlformats.org/officeDocument/2006/relationships/hyperlink" Target="http://transparencia.comitan.gob.mx/ART85/XXVII/DESARROLLO_URBANO/OF.XXVII1_2021-2024.pdf" TargetMode="External"/><Relationship Id="rId3212" Type="http://schemas.openxmlformats.org/officeDocument/2006/relationships/hyperlink" Target="http://transparencia.comitan.gob.mx/ART85/XXVII/DESARROLLO_URBANO/OF.XXVII1_2021-2024.pdf" TargetMode="External"/><Relationship Id="rId133" Type="http://schemas.openxmlformats.org/officeDocument/2006/relationships/hyperlink" Target="http://transparencia.comitan.gob.mx/ART85/XXVII/DESARROLLO_URBANO/05163.pdf" TargetMode="External"/><Relationship Id="rId340" Type="http://schemas.openxmlformats.org/officeDocument/2006/relationships/hyperlink" Target="http://transparencia.comitan.gob.mx/ART85/XXVII/DESARROLLO_URBANO/A002204.pdf" TargetMode="External"/><Relationship Id="rId2021" Type="http://schemas.openxmlformats.org/officeDocument/2006/relationships/hyperlink" Target="http://transparencia.comitan.gob.mx/ART85/XXVII/DESARROLLO_URBANO/OF.XXVII1_2021-2024.pdf" TargetMode="External"/><Relationship Id="rId200" Type="http://schemas.openxmlformats.org/officeDocument/2006/relationships/hyperlink" Target="http://transparencia.comitan.gob.mx/ART85/XXVII/DESARROLLO_URBANO/05237.pdf" TargetMode="External"/><Relationship Id="rId2978" Type="http://schemas.openxmlformats.org/officeDocument/2006/relationships/hyperlink" Target="http://transparencia.comitan.gob.mx/ART85/XXVII/DESARROLLO_URBANO/OFICIO_XXVII_2022.pdf" TargetMode="External"/><Relationship Id="rId1787" Type="http://schemas.openxmlformats.org/officeDocument/2006/relationships/hyperlink" Target="http://transparencia.comitan.gob.mx/ART85/XXVII/DESARROLLO_URBANO/05764.pdf" TargetMode="External"/><Relationship Id="rId1994" Type="http://schemas.openxmlformats.org/officeDocument/2006/relationships/hyperlink" Target="http://transparencia.comitan.gob.mx/ART85/XXVII/DESARROLLO_URBANO/22057.pdf" TargetMode="External"/><Relationship Id="rId2838" Type="http://schemas.openxmlformats.org/officeDocument/2006/relationships/hyperlink" Target="http://transparencia.comitan.gob.mx/ART85/XXVII/DESARROLLO_URBANO/OFICIO_XXVII_2022.pdf" TargetMode="External"/><Relationship Id="rId79" Type="http://schemas.openxmlformats.org/officeDocument/2006/relationships/hyperlink" Target="http://transparencia.comitan.gob.mx/ART85/XXVII/DESARROLLO_URBANO/05038.pdf" TargetMode="External"/><Relationship Id="rId1647" Type="http://schemas.openxmlformats.org/officeDocument/2006/relationships/hyperlink" Target="http://transparencia.comitan.gob.mx/ART85/XXVII/DESARROLLO_URBANO/05500.pdf" TargetMode="External"/><Relationship Id="rId1854" Type="http://schemas.openxmlformats.org/officeDocument/2006/relationships/hyperlink" Target="http://transparencia.comitan.gob.mx/ART85/XXVII/DESARROLLO_URBANO/05545.pdf" TargetMode="External"/><Relationship Id="rId2905" Type="http://schemas.openxmlformats.org/officeDocument/2006/relationships/hyperlink" Target="http://transparencia.comitan.gob.mx/ART85/XXVII/DESARROLLO_URBANO/OF.XXVII1_2021-2024.pdf" TargetMode="External"/><Relationship Id="rId1507" Type="http://schemas.openxmlformats.org/officeDocument/2006/relationships/hyperlink" Target="http://transparencia.comitan.gob.mx/ART85/XXVII/DESARROLLO_URBANO/05633.pdf" TargetMode="External"/><Relationship Id="rId1714" Type="http://schemas.openxmlformats.org/officeDocument/2006/relationships/hyperlink" Target="http://transparencia.comitan.gob.mx/ART85/XXVII/DESARROLLO_URBANO/05308.pdf" TargetMode="External"/><Relationship Id="rId1921" Type="http://schemas.openxmlformats.org/officeDocument/2006/relationships/hyperlink" Target="http://transparencia.comitan.gob.mx/ART85/XXVII/DESARROLLO_URBANO/05732.pdf" TargetMode="External"/><Relationship Id="rId3679" Type="http://schemas.openxmlformats.org/officeDocument/2006/relationships/hyperlink" Target="http://transparencia.comitan.gob.mx/ART85/XXVII/DESARROLLO_URBANO/OFICIO_XXVII_2022.pdf" TargetMode="External"/><Relationship Id="rId2488" Type="http://schemas.openxmlformats.org/officeDocument/2006/relationships/hyperlink" Target="http://transparencia.comitan.gob.mx/ART85/XXVII/DESARROLLO_URBANO/OF.XXVII1_2021-2024.pdf" TargetMode="External"/><Relationship Id="rId1297" Type="http://schemas.openxmlformats.org/officeDocument/2006/relationships/hyperlink" Target="http://transparencia.comitan.gob.mx/ART85/XXVII/DESARROLLO_URBANO/04977.pdf" TargetMode="External"/><Relationship Id="rId2695" Type="http://schemas.openxmlformats.org/officeDocument/2006/relationships/hyperlink" Target="http://transparencia.comitan.gob.mx/ART85/XXVII/DESARROLLO_URBANO/OF.XXVII1_2021-2024.pdf" TargetMode="External"/><Relationship Id="rId3539" Type="http://schemas.openxmlformats.org/officeDocument/2006/relationships/hyperlink" Target="http://transparencia.comitan.gob.mx/ART85/XXVII/DESARROLLO_URBANO/P0003.pdf" TargetMode="External"/><Relationship Id="rId3746" Type="http://schemas.openxmlformats.org/officeDocument/2006/relationships/hyperlink" Target="http://transparencia.comitan.gob.mx/ART85/XXVII/DESARROLLO_URBANO/OFICIO_XXVII_2022.pdf" TargetMode="External"/><Relationship Id="rId667" Type="http://schemas.openxmlformats.org/officeDocument/2006/relationships/hyperlink" Target="http://transparencia.comitan.gob.mx/ART85/XXVII/DESARROLLO_URBANO/S003457.pdf" TargetMode="External"/><Relationship Id="rId874" Type="http://schemas.openxmlformats.org/officeDocument/2006/relationships/hyperlink" Target="http://transparencia.comitan.gob.mx/ART85/XXVII/DESARROLLO_URBANO/S003680.pdf" TargetMode="External"/><Relationship Id="rId2348" Type="http://schemas.openxmlformats.org/officeDocument/2006/relationships/hyperlink" Target="http://transparencia.comitan.gob.mx/ART85/XXVII/DESARROLLO_URBANO/OF.XXVII1_2021-2024.pdf" TargetMode="External"/><Relationship Id="rId2555" Type="http://schemas.openxmlformats.org/officeDocument/2006/relationships/hyperlink" Target="http://transparencia.comitan.gob.mx/ART85/XXVII/DESARROLLO_URBANO/OF.XXVII1_2021-2024.pdf" TargetMode="External"/><Relationship Id="rId2762" Type="http://schemas.openxmlformats.org/officeDocument/2006/relationships/hyperlink" Target="http://transparencia.comitan.gob.mx/ART85/XXVII/DESARROLLO_URBANO/OF.XXVII1_2021-2024.pdf" TargetMode="External"/><Relationship Id="rId3606" Type="http://schemas.openxmlformats.org/officeDocument/2006/relationships/hyperlink" Target="http://transparencia.comitan.gob.mx/ART85/XXVII/DESARROLLO_URBANO/OF.XXVII1_2021-2024.pdf" TargetMode="External"/><Relationship Id="rId527" Type="http://schemas.openxmlformats.org/officeDocument/2006/relationships/hyperlink" Target="http://transparencia.comitan.gob.mx/ART85/XXVII/DESARROLLO_URBANO/S003287.pdf" TargetMode="External"/><Relationship Id="rId734" Type="http://schemas.openxmlformats.org/officeDocument/2006/relationships/hyperlink" Target="http://transparencia.comitan.gob.mx/ART85/XXVII/DESARROLLO_URBANO/S003537.pdf" TargetMode="External"/><Relationship Id="rId941" Type="http://schemas.openxmlformats.org/officeDocument/2006/relationships/hyperlink" Target="http://transparencia.comitan.gob.mx/ART85/XXVII/DESARROLLO_URBANO/S003747.pdf" TargetMode="External"/><Relationship Id="rId1157" Type="http://schemas.openxmlformats.org/officeDocument/2006/relationships/hyperlink" Target="http://transparencia.comitan.gob.mx/ART85/XXVII/DESARROLLO_URBANO/S003972.pdf" TargetMode="External"/><Relationship Id="rId1364" Type="http://schemas.openxmlformats.org/officeDocument/2006/relationships/hyperlink" Target="http://transparencia.comitan.gob.mx/ART85/XXVII/DESARROLLO_URBANO/05051.pdf" TargetMode="External"/><Relationship Id="rId1571" Type="http://schemas.openxmlformats.org/officeDocument/2006/relationships/hyperlink" Target="http://transparencia.comitan.gob.mx/ART85/XXVII/DESARROLLO_URBANO/05497.pdf" TargetMode="External"/><Relationship Id="rId2208" Type="http://schemas.openxmlformats.org/officeDocument/2006/relationships/hyperlink" Target="http://transparencia.comitan.gob.mx/ART85/XXVII/DESARROLLO_URBANO/OF.XXVII1_2021-2024.pdf" TargetMode="External"/><Relationship Id="rId2415" Type="http://schemas.openxmlformats.org/officeDocument/2006/relationships/hyperlink" Target="http://transparencia.comitan.gob.mx/ART85/XXVII/DESARROLLO_URBANO/OF.XXVII1_2021-2024.pdf" TargetMode="External"/><Relationship Id="rId2622" Type="http://schemas.openxmlformats.org/officeDocument/2006/relationships/hyperlink" Target="http://transparencia.comitan.gob.mx/ART85/XXVII/DESARROLLO_URBANO/OF.XXVII1_2021-2024.pdf" TargetMode="External"/><Relationship Id="rId70" Type="http://schemas.openxmlformats.org/officeDocument/2006/relationships/hyperlink" Target="http://transparencia.comitan.gob.mx/ART85/XXVII/DESARROLLO_URBANO/05055.pdf" TargetMode="External"/><Relationship Id="rId801" Type="http://schemas.openxmlformats.org/officeDocument/2006/relationships/hyperlink" Target="http://transparencia.comitan.gob.mx/ART85/XXVII/DESARROLLO_URBANO/S003605.pdf" TargetMode="External"/><Relationship Id="rId1017" Type="http://schemas.openxmlformats.org/officeDocument/2006/relationships/hyperlink" Target="http://transparencia.comitan.gob.mx/ART85/XXVII/DESARROLLO_URBANO/S003823.pdf" TargetMode="External"/><Relationship Id="rId1224" Type="http://schemas.openxmlformats.org/officeDocument/2006/relationships/hyperlink" Target="http://transparencia.comitan.gob.mx/ART85/XXVII/DESARROLLO_URBANO/C000858.pdf" TargetMode="External"/><Relationship Id="rId1431" Type="http://schemas.openxmlformats.org/officeDocument/2006/relationships/hyperlink" Target="http://transparencia.comitan.gob.mx/ART85/XXVII/DESARROLLO_URBANO/05558.pdf" TargetMode="External"/><Relationship Id="rId3189" Type="http://schemas.openxmlformats.org/officeDocument/2006/relationships/hyperlink" Target="http://transparencia.comitan.gob.mx/ART85/XXVII/DESARROLLO_URBANO/OFICIO_XXVII_2022.pdf" TargetMode="External"/><Relationship Id="rId3396" Type="http://schemas.openxmlformats.org/officeDocument/2006/relationships/hyperlink" Target="http://transparencia.comitan.gob.mx/ART85/XXVII/DESARROLLO_URBANO/05027.pdf" TargetMode="External"/><Relationship Id="rId3049" Type="http://schemas.openxmlformats.org/officeDocument/2006/relationships/hyperlink" Target="http://transparencia.comitan.gob.mx/ART85/XXVII/DESARROLLO_URBANO/US0592.pdf" TargetMode="External"/><Relationship Id="rId3256" Type="http://schemas.openxmlformats.org/officeDocument/2006/relationships/hyperlink" Target="http://transparencia.comitan.gob.mx/ART85/XXVII/DESARROLLO_URBANO/OF.XXVII1_2021-2024.pdf" TargetMode="External"/><Relationship Id="rId3463" Type="http://schemas.openxmlformats.org/officeDocument/2006/relationships/hyperlink" Target="http://transparencia.comitan.gob.mx/ART85/XXVII/DESARROLLO_URBANO/OF.XXVII1_2021-2024.pdf" TargetMode="External"/><Relationship Id="rId177" Type="http://schemas.openxmlformats.org/officeDocument/2006/relationships/hyperlink" Target="http://transparencia.comitan.gob.mx/ART85/XXVII/DESARROLLO_URBANO/05595.pdf" TargetMode="External"/><Relationship Id="rId384" Type="http://schemas.openxmlformats.org/officeDocument/2006/relationships/hyperlink" Target="http://transparencia.comitan.gob.mx/ART85/XXVII/DESARROLLO_URBANO/A002260.pdf" TargetMode="External"/><Relationship Id="rId591" Type="http://schemas.openxmlformats.org/officeDocument/2006/relationships/hyperlink" Target="http://transparencia.comitan.gob.mx/ART85/XXVII/DESARROLLO_URBANO/S003380.pdf" TargetMode="External"/><Relationship Id="rId2065" Type="http://schemas.openxmlformats.org/officeDocument/2006/relationships/hyperlink" Target="http://transparencia.comitan.gob.mx/ART85/XXVII/DESARROLLO_URBANO/OF.XXVII1_2021-2024.pdf" TargetMode="External"/><Relationship Id="rId2272" Type="http://schemas.openxmlformats.org/officeDocument/2006/relationships/hyperlink" Target="http://transparencia.comitan.gob.mx/ART85/XXVII/DESARROLLO_URBANO/OF.XXVII1_2021-2024.pdf" TargetMode="External"/><Relationship Id="rId3116" Type="http://schemas.openxmlformats.org/officeDocument/2006/relationships/hyperlink" Target="http://transparencia.comitan.gob.mx/ART85/XXVII/DESARROLLO_URBANO/05231.pdf" TargetMode="External"/><Relationship Id="rId3670" Type="http://schemas.openxmlformats.org/officeDocument/2006/relationships/hyperlink" Target="http://transparencia.comitan.gob.mx/ART85/XXVII/DESARROLLO_URBANO/OFICIO_XXVII_2022.pdf" TargetMode="External"/><Relationship Id="rId244" Type="http://schemas.openxmlformats.org/officeDocument/2006/relationships/hyperlink" Target="http://transparencia.comitan.gob.mx/ART85/XXVII/DESARROLLO_URBANO/OF.XXVII1_2021-2024.pdf" TargetMode="External"/><Relationship Id="rId1081" Type="http://schemas.openxmlformats.org/officeDocument/2006/relationships/hyperlink" Target="http://transparencia.comitan.gob.mx/ART85/XXVII/DESARROLLO_URBANO/S003887.pdf" TargetMode="External"/><Relationship Id="rId3323" Type="http://schemas.openxmlformats.org/officeDocument/2006/relationships/hyperlink" Target="http://transparencia.comitan.gob.mx/ART85/XXVII/DESARROLLO_URBANO/T000387.pdf" TargetMode="External"/><Relationship Id="rId3530" Type="http://schemas.openxmlformats.org/officeDocument/2006/relationships/hyperlink" Target="http://transparencia.comitan.gob.mx/ART85/XXVII/DESARROLLO_URBANO/OF.XXVII1_2021-2024.pdf" TargetMode="External"/><Relationship Id="rId451" Type="http://schemas.openxmlformats.org/officeDocument/2006/relationships/hyperlink" Target="http://transparencia.comitan.gob.mx/ART85/XXVII/DESARROLLO_URBANO/A002380.pdf" TargetMode="External"/><Relationship Id="rId2132" Type="http://schemas.openxmlformats.org/officeDocument/2006/relationships/hyperlink" Target="http://transparencia.comitan.gob.mx/ART85/XXVII/DESARROLLO_URBANO/OF.XXVII1_2021-2024.pdf" TargetMode="External"/><Relationship Id="rId104" Type="http://schemas.openxmlformats.org/officeDocument/2006/relationships/hyperlink" Target="http://transparencia.comitan.gob.mx/ART85/XXVII/DESARROLLO_URBANO/23309.pdf" TargetMode="External"/><Relationship Id="rId311" Type="http://schemas.openxmlformats.org/officeDocument/2006/relationships/hyperlink" Target="http://transparencia.comitan.gob.mx/ART85/XXVII/DESARROLLO_URBANO/A001961.pdf" TargetMode="External"/><Relationship Id="rId1898" Type="http://schemas.openxmlformats.org/officeDocument/2006/relationships/hyperlink" Target="http://transparencia.comitan.gob.mx/ART85/XXVII/DESARROLLO_URBANO/05703.pdf" TargetMode="External"/><Relationship Id="rId2949" Type="http://schemas.openxmlformats.org/officeDocument/2006/relationships/hyperlink" Target="http://transparencia.comitan.gob.mx/ART85/XXVII/DESARROLLO_URBANO/PA000151.pdf" TargetMode="External"/><Relationship Id="rId1758" Type="http://schemas.openxmlformats.org/officeDocument/2006/relationships/hyperlink" Target="http://transparencia.comitan.gob.mx/ART85/XXVII/DESARROLLO_URBANO/05052.pdf" TargetMode="External"/><Relationship Id="rId2809" Type="http://schemas.openxmlformats.org/officeDocument/2006/relationships/hyperlink" Target="http://transparencia.comitan.gob.mx/ART85/XXVII/DESARROLLO_URBANO/21687.pdf" TargetMode="External"/><Relationship Id="rId1965" Type="http://schemas.openxmlformats.org/officeDocument/2006/relationships/hyperlink" Target="http://transparencia.comitan.gob.mx/ART85/XXVII/DESARROLLO_URBANO/05706.pdf" TargetMode="External"/><Relationship Id="rId3180" Type="http://schemas.openxmlformats.org/officeDocument/2006/relationships/hyperlink" Target="http://transparencia.comitan.gob.mx/ART85/XXVII/DESARROLLO_URBANO/OFICIO_XXVII_2022.pdf" TargetMode="External"/><Relationship Id="rId1618" Type="http://schemas.openxmlformats.org/officeDocument/2006/relationships/hyperlink" Target="http://transparencia.comitan.gob.mx/ART85/XXVII/DESARROLLO_URBANO/05482.pdf" TargetMode="External"/><Relationship Id="rId1825" Type="http://schemas.openxmlformats.org/officeDocument/2006/relationships/hyperlink" Target="http://transparencia.comitan.gob.mx/ART85/XXVII/DESARROLLO_URBANO/05484.pdf" TargetMode="External"/><Relationship Id="rId3040" Type="http://schemas.openxmlformats.org/officeDocument/2006/relationships/hyperlink" Target="http://transparencia.comitan.gob.mx/ART85/XXVII/DESARROLLO_URBANO/US0573.pdf" TargetMode="External"/><Relationship Id="rId2599" Type="http://schemas.openxmlformats.org/officeDocument/2006/relationships/hyperlink" Target="http://transparencia.comitan.gob.mx/ART85/XXVII/DESARROLLO_URBANO/OF.XXVII1_2021-2024.pdf" TargetMode="External"/><Relationship Id="rId778" Type="http://schemas.openxmlformats.org/officeDocument/2006/relationships/hyperlink" Target="http://transparencia.comitan.gob.mx/ART85/XXVII/DESARROLLO_URBANO/S003582.pdf" TargetMode="External"/><Relationship Id="rId985" Type="http://schemas.openxmlformats.org/officeDocument/2006/relationships/hyperlink" Target="http://transparencia.comitan.gob.mx/ART85/XXVII/DESARROLLO_URBANO/S003791.pdf" TargetMode="External"/><Relationship Id="rId2459" Type="http://schemas.openxmlformats.org/officeDocument/2006/relationships/hyperlink" Target="http://transparencia.comitan.gob.mx/ART85/XXVII/DESARROLLO_URBANO/OF.XXVII1_2021-2024.pdf" TargetMode="External"/><Relationship Id="rId2666" Type="http://schemas.openxmlformats.org/officeDocument/2006/relationships/hyperlink" Target="http://transparencia.comitan.gob.mx/ART85/XXVII/DESARROLLO_URBANO/OF.XXVII1_2021-2024.pdf" TargetMode="External"/><Relationship Id="rId2873" Type="http://schemas.openxmlformats.org/officeDocument/2006/relationships/hyperlink" Target="http://transparencia.comitan.gob.mx/ART85/XXVII/DESARROLLO_URBANO/OF.XXVII1_2021-2024.pdf" TargetMode="External"/><Relationship Id="rId3717" Type="http://schemas.openxmlformats.org/officeDocument/2006/relationships/hyperlink" Target="http://transparencia.comitan.gob.mx/ART85/XXVII/DESARROLLO_URBANO/OF.XXVII1_2021-2024.pdf" TargetMode="External"/><Relationship Id="rId638" Type="http://schemas.openxmlformats.org/officeDocument/2006/relationships/hyperlink" Target="http://transparencia.comitan.gob.mx/ART85/XXVII/DESARROLLO_URBANO/S003428.pdf" TargetMode="External"/><Relationship Id="rId845" Type="http://schemas.openxmlformats.org/officeDocument/2006/relationships/hyperlink" Target="http://transparencia.comitan.gob.mx/ART85/XXVII/DESARROLLO_URBANO/S003651.pdf" TargetMode="External"/><Relationship Id="rId1268" Type="http://schemas.openxmlformats.org/officeDocument/2006/relationships/hyperlink" Target="http://transparencia.comitan.gob.mx/ART85/XXVII/DESARROLLO_URBANO/05171.pdf" TargetMode="External"/><Relationship Id="rId1475" Type="http://schemas.openxmlformats.org/officeDocument/2006/relationships/hyperlink" Target="http://transparencia.comitan.gob.mx/ART85/XXVII/DESARROLLO_URBANO/04974.pdf" TargetMode="External"/><Relationship Id="rId1682" Type="http://schemas.openxmlformats.org/officeDocument/2006/relationships/hyperlink" Target="http://transparencia.comitan.gob.mx/ART85/XXVII/DESARROLLO_URBANO/05519.pdf" TargetMode="External"/><Relationship Id="rId2319" Type="http://schemas.openxmlformats.org/officeDocument/2006/relationships/hyperlink" Target="http://transparencia.comitan.gob.mx/ART85/XXVII/DESARROLLO_URBANO/OF.XXVII1_2021-2024.pdf" TargetMode="External"/><Relationship Id="rId2526" Type="http://schemas.openxmlformats.org/officeDocument/2006/relationships/hyperlink" Target="http://transparencia.comitan.gob.mx/ART85/XXVII/DESARROLLO_URBANO/OF.XXVII1_2021-2024.pdf" TargetMode="External"/><Relationship Id="rId2733" Type="http://schemas.openxmlformats.org/officeDocument/2006/relationships/hyperlink" Target="http://transparencia.comitan.gob.mx/ART85/XXVII/DESARROLLO_URBANO/OF.XXVII1_2021-2024.pdf" TargetMode="External"/><Relationship Id="rId705" Type="http://schemas.openxmlformats.org/officeDocument/2006/relationships/hyperlink" Target="http://transparencia.comitan.gob.mx/ART85/XXVII/DESARROLLO_URBANO/S003504.pdf" TargetMode="External"/><Relationship Id="rId1128" Type="http://schemas.openxmlformats.org/officeDocument/2006/relationships/hyperlink" Target="http://transparencia.comitan.gob.mx/ART85/XXVII/DESARROLLO_URBANO/S003938.pdf" TargetMode="External"/><Relationship Id="rId1335" Type="http://schemas.openxmlformats.org/officeDocument/2006/relationships/hyperlink" Target="http://transparencia.comitan.gob.mx/ART85/XXVII/DESARROLLO_URBANO/05015.pdf" TargetMode="External"/><Relationship Id="rId1542" Type="http://schemas.openxmlformats.org/officeDocument/2006/relationships/hyperlink" Target="http://transparencia.comitan.gob.mx/ART85/XXVII/DESARROLLO_URBANO/04968.pdf" TargetMode="External"/><Relationship Id="rId2940" Type="http://schemas.openxmlformats.org/officeDocument/2006/relationships/hyperlink" Target="http://transparencia.comitan.gob.mx/ART85/XXVII/DESARROLLO_URBANO/PA000143.pdf" TargetMode="External"/><Relationship Id="rId912" Type="http://schemas.openxmlformats.org/officeDocument/2006/relationships/hyperlink" Target="http://transparencia.comitan.gob.mx/ART85/XXVII/DESARROLLO_URBANO/S003718.pdf" TargetMode="External"/><Relationship Id="rId2800" Type="http://schemas.openxmlformats.org/officeDocument/2006/relationships/hyperlink" Target="http://transparencia.comitan.gob.mx/ART85/XXVII/DESARROLLO_URBANO/R000331.pdf" TargetMode="External"/><Relationship Id="rId41" Type="http://schemas.openxmlformats.org/officeDocument/2006/relationships/hyperlink" Target="http://transparencia.comitan.gob.mx/ART85/XXVII/DESARROLLO_URBANO/23093.pdf" TargetMode="External"/><Relationship Id="rId1402" Type="http://schemas.openxmlformats.org/officeDocument/2006/relationships/hyperlink" Target="http://transparencia.comitan.gob.mx/ART85/XXVII/DESARROLLO_URBANO/05111.pdf" TargetMode="External"/><Relationship Id="rId288" Type="http://schemas.openxmlformats.org/officeDocument/2006/relationships/hyperlink" Target="http://transparencia.comitan.gob.mx/ART85/XXVII/DESARROLLO_URBANO/A001878.pdf" TargetMode="External"/><Relationship Id="rId3367" Type="http://schemas.openxmlformats.org/officeDocument/2006/relationships/hyperlink" Target="http://transparencia.comitan.gob.mx/ART85/XXVII/DESARROLLO_URBANO/21778.pdf" TargetMode="External"/><Relationship Id="rId3574" Type="http://schemas.openxmlformats.org/officeDocument/2006/relationships/hyperlink" Target="http://transparencia.comitan.gob.mx/ART85/XXVII/DESARROLLO_URBANO/OFICIO_XXVII_2022.pdf" TargetMode="External"/><Relationship Id="rId3781" Type="http://schemas.openxmlformats.org/officeDocument/2006/relationships/hyperlink" Target="http://transparencia.comitan.gob.mx/ART85/XXVII/DESARROLLO_URBANO/OF.XXVII1_2021-2024.pdf" TargetMode="External"/><Relationship Id="rId495" Type="http://schemas.openxmlformats.org/officeDocument/2006/relationships/hyperlink" Target="http://transparencia.comitan.gob.mx/ART85/XXVII/DESARROLLO_URBANO/S003042.pdf" TargetMode="External"/><Relationship Id="rId2176" Type="http://schemas.openxmlformats.org/officeDocument/2006/relationships/hyperlink" Target="http://transparencia.comitan.gob.mx/ART85/XXVII/DESARROLLO_URBANO/OF.XXVII1_2021-2024.pdf" TargetMode="External"/><Relationship Id="rId2383" Type="http://schemas.openxmlformats.org/officeDocument/2006/relationships/hyperlink" Target="http://transparencia.comitan.gob.mx/ART85/XXVII/DESARROLLO_URBANO/OF.XXVII1_2021-2024.pdf" TargetMode="External"/><Relationship Id="rId2590" Type="http://schemas.openxmlformats.org/officeDocument/2006/relationships/hyperlink" Target="http://transparencia.comitan.gob.mx/ART85/XXVII/DESARROLLO_URBANO/OF.XXVII1_2021-2024.pdf" TargetMode="External"/><Relationship Id="rId3227" Type="http://schemas.openxmlformats.org/officeDocument/2006/relationships/hyperlink" Target="http://transparencia.comitan.gob.mx/ART85/XXVII/DESARROLLO_URBANO/OF.XXVII1_2021-2024.pdf" TargetMode="External"/><Relationship Id="rId3434" Type="http://schemas.openxmlformats.org/officeDocument/2006/relationships/hyperlink" Target="http://transparencia.comitan.gob.mx/ART85/XXVII/DESARROLLO_URBANO/OFICIO_XXVII_2022.pdf" TargetMode="External"/><Relationship Id="rId3641" Type="http://schemas.openxmlformats.org/officeDocument/2006/relationships/hyperlink" Target="http://transparencia.comitan.gob.mx/ART85/XXVII/DESARROLLO_URBANO/L000207.pdf" TargetMode="External"/><Relationship Id="rId148" Type="http://schemas.openxmlformats.org/officeDocument/2006/relationships/hyperlink" Target="http://transparencia.comitan.gob.mx/ART85/XXVII/DESARROLLO_URBANO/04976.pdf" TargetMode="External"/><Relationship Id="rId355" Type="http://schemas.openxmlformats.org/officeDocument/2006/relationships/hyperlink" Target="http://transparencia.comitan.gob.mx/ART85/XXVII/DESARROLLO_URBANO/A002221.pdf" TargetMode="External"/><Relationship Id="rId562" Type="http://schemas.openxmlformats.org/officeDocument/2006/relationships/hyperlink" Target="http://transparencia.comitan.gob.mx/ART85/XXVII/DESARROLLO_URBANO/S003339.pdf" TargetMode="External"/><Relationship Id="rId1192" Type="http://schemas.openxmlformats.org/officeDocument/2006/relationships/hyperlink" Target="http://transparencia.comitan.gob.mx/ART85/XXVII/DESARROLLO_URBANO/S004007.pdf" TargetMode="External"/><Relationship Id="rId2036" Type="http://schemas.openxmlformats.org/officeDocument/2006/relationships/hyperlink" Target="http://transparencia.comitan.gob.mx/ART85/XXVII/DESARROLLO_URBANO/OF.XXVII1_2021-2024.pdf" TargetMode="External"/><Relationship Id="rId2243" Type="http://schemas.openxmlformats.org/officeDocument/2006/relationships/hyperlink" Target="http://transparencia.comitan.gob.mx/ART85/XXVII/DESARROLLO_URBANO/OF.XXVII1_2021-2024.pdf" TargetMode="External"/><Relationship Id="rId2450" Type="http://schemas.openxmlformats.org/officeDocument/2006/relationships/hyperlink" Target="http://transparencia.comitan.gob.mx/ART85/XXVII/DESARROLLO_URBANO/OF.XXVII1_2021-2024.pdf" TargetMode="External"/><Relationship Id="rId3501" Type="http://schemas.openxmlformats.org/officeDocument/2006/relationships/hyperlink" Target="http://transparencia.comitan.gob.mx/ART85/XXVII/DESARROLLO_URBANO/OF.XXVII1_2021-2024.pdf" TargetMode="External"/><Relationship Id="rId215" Type="http://schemas.openxmlformats.org/officeDocument/2006/relationships/hyperlink" Target="http://transparencia.comitan.gob.mx/ART85/XXVII/DESARROLLO_URBANO/05286.pdf" TargetMode="External"/><Relationship Id="rId422" Type="http://schemas.openxmlformats.org/officeDocument/2006/relationships/hyperlink" Target="http://transparencia.comitan.gob.mx/ART85/XXVII/DESARROLLO_URBANO/A002342.pdf" TargetMode="External"/><Relationship Id="rId1052" Type="http://schemas.openxmlformats.org/officeDocument/2006/relationships/hyperlink" Target="http://transparencia.comitan.gob.mx/ART85/XXVII/DESARROLLO_URBANO/S003858.pdf" TargetMode="External"/><Relationship Id="rId2103" Type="http://schemas.openxmlformats.org/officeDocument/2006/relationships/hyperlink" Target="http://transparencia.comitan.gob.mx/ART85/XXVII/DESARROLLO_URBANO/OF.XXVII1_2021-2024.pdf" TargetMode="External"/><Relationship Id="rId2310" Type="http://schemas.openxmlformats.org/officeDocument/2006/relationships/hyperlink" Target="http://transparencia.comitan.gob.mx/ART85/XXVII/DESARROLLO_URBANO/OF.XXVII1_2021-2024.pdf" TargetMode="External"/><Relationship Id="rId1869" Type="http://schemas.openxmlformats.org/officeDocument/2006/relationships/hyperlink" Target="http://transparencia.comitan.gob.mx/ART85/XXVII/DESARROLLO_URBANO/05362.pdf" TargetMode="External"/><Relationship Id="rId3084" Type="http://schemas.openxmlformats.org/officeDocument/2006/relationships/hyperlink" Target="http://transparencia.comitan.gob.mx/ART85/XXVII/DESARROLLO_URBANO/22829.pdf" TargetMode="External"/><Relationship Id="rId3291" Type="http://schemas.openxmlformats.org/officeDocument/2006/relationships/hyperlink" Target="http://transparencia.comitan.gob.mx/ART85/XXVII/DESARROLLO_URBANO/OF.XXVII1_2021-2024.pdf" TargetMode="External"/><Relationship Id="rId1729" Type="http://schemas.openxmlformats.org/officeDocument/2006/relationships/hyperlink" Target="http://transparencia.comitan.gob.mx/ART85/XXVII/DESARROLLO_URBANO/05018.pdf" TargetMode="External"/><Relationship Id="rId1936" Type="http://schemas.openxmlformats.org/officeDocument/2006/relationships/hyperlink" Target="http://transparencia.comitan.gob.mx/ART85/XXVII/DESARROLLO_URBANO/05727.pdf" TargetMode="External"/><Relationship Id="rId3151" Type="http://schemas.openxmlformats.org/officeDocument/2006/relationships/hyperlink" Target="http://transparencia.comitan.gob.mx/ART85/XXVII/DESARROLLO_URBANO/OFICIO_XXVII_2022.pdf" TargetMode="External"/><Relationship Id="rId3011" Type="http://schemas.openxmlformats.org/officeDocument/2006/relationships/hyperlink" Target="http://transparencia.comitan.gob.mx/ART85/XXVII/DESARROLLO_URBANO/OF.XXVII1_2021-2024.pdf" TargetMode="External"/><Relationship Id="rId5" Type="http://schemas.openxmlformats.org/officeDocument/2006/relationships/hyperlink" Target="http://transparencia.comitan.gob.mx/ART85/XXVII/DESARROLLO_URBANO/04908.pdf" TargetMode="External"/><Relationship Id="rId889" Type="http://schemas.openxmlformats.org/officeDocument/2006/relationships/hyperlink" Target="http://transparencia.comitan.gob.mx/ART85/XXVII/DESARROLLO_URBANO/S003695.pdf" TargetMode="External"/><Relationship Id="rId2777" Type="http://schemas.openxmlformats.org/officeDocument/2006/relationships/hyperlink" Target="http://transparencia.comitan.gob.mx/ART85/XXVII/DESARROLLO_URBANO/R000301.pdf" TargetMode="External"/><Relationship Id="rId749" Type="http://schemas.openxmlformats.org/officeDocument/2006/relationships/hyperlink" Target="http://transparencia.comitan.gob.mx/ART85/XXVII/DESARROLLO_URBANO/S003552.pdf" TargetMode="External"/><Relationship Id="rId1379" Type="http://schemas.openxmlformats.org/officeDocument/2006/relationships/hyperlink" Target="http://transparencia.comitan.gob.mx/ART85/XXVII/DESARROLLO_URBANO/05148.pdf" TargetMode="External"/><Relationship Id="rId1586" Type="http://schemas.openxmlformats.org/officeDocument/2006/relationships/hyperlink" Target="http://transparencia.comitan.gob.mx/ART85/XXVII/DESARROLLO_URBANO/05512.pdf" TargetMode="External"/><Relationship Id="rId2984" Type="http://schemas.openxmlformats.org/officeDocument/2006/relationships/hyperlink" Target="http://transparencia.comitan.gob.mx/ART85/XXVII/DESARROLLO_URBANO/OF.XXVII1_2021-2024.pdf" TargetMode="External"/><Relationship Id="rId609" Type="http://schemas.openxmlformats.org/officeDocument/2006/relationships/hyperlink" Target="http://transparencia.comitan.gob.mx/ART85/XXVII/DESARROLLO_URBANO/S003399.pdf" TargetMode="External"/><Relationship Id="rId956" Type="http://schemas.openxmlformats.org/officeDocument/2006/relationships/hyperlink" Target="http://transparencia.comitan.gob.mx/ART85/XXVII/DESARROLLO_URBANO/S003762.pdf" TargetMode="External"/><Relationship Id="rId1239" Type="http://schemas.openxmlformats.org/officeDocument/2006/relationships/hyperlink" Target="http://transparencia.comitan.gob.mx/ART85/XXVII/DESARROLLO_URBANO/C000892.pdf" TargetMode="External"/><Relationship Id="rId1793" Type="http://schemas.openxmlformats.org/officeDocument/2006/relationships/hyperlink" Target="http://transparencia.comitan.gob.mx/ART85/XXVII/DESARROLLO_URBANO/05769.pdf" TargetMode="External"/><Relationship Id="rId2637" Type="http://schemas.openxmlformats.org/officeDocument/2006/relationships/hyperlink" Target="http://transparencia.comitan.gob.mx/ART85/XXVII/DESARROLLO_URBANO/OF.XXVII1_2021-2024.pdf" TargetMode="External"/><Relationship Id="rId2844" Type="http://schemas.openxmlformats.org/officeDocument/2006/relationships/hyperlink" Target="http://transparencia.comitan.gob.mx/ART85/XXVII/DESARROLLO_URBANO/OFICIO_XXVII_2022.pdf" TargetMode="External"/><Relationship Id="rId85" Type="http://schemas.openxmlformats.org/officeDocument/2006/relationships/hyperlink" Target="http://transparencia.comitan.gob.mx/ART85/XXVII/DESARROLLO_URBANO/05639.pdf" TargetMode="External"/><Relationship Id="rId816" Type="http://schemas.openxmlformats.org/officeDocument/2006/relationships/hyperlink" Target="http://transparencia.comitan.gob.mx/ART85/XXVII/DESARROLLO_URBANO/S003620.pdf" TargetMode="External"/><Relationship Id="rId1446" Type="http://schemas.openxmlformats.org/officeDocument/2006/relationships/hyperlink" Target="http://transparencia.comitan.gob.mx/ART85/XXVII/DESARROLLO_URBANO/05234.pdf" TargetMode="External"/><Relationship Id="rId1653" Type="http://schemas.openxmlformats.org/officeDocument/2006/relationships/hyperlink" Target="http://transparencia.comitan.gob.mx/ART85/XXVII/DESARROLLO_URBANO/21184.pdf" TargetMode="External"/><Relationship Id="rId1860" Type="http://schemas.openxmlformats.org/officeDocument/2006/relationships/hyperlink" Target="http://transparencia.comitan.gob.mx/ART85/XXVII/DESARROLLO_URBANO/05370.pdf" TargetMode="External"/><Relationship Id="rId2704" Type="http://schemas.openxmlformats.org/officeDocument/2006/relationships/hyperlink" Target="http://transparencia.comitan.gob.mx/ART85/XXVII/DESARROLLO_URBANO/OF.XXVII1_2021-2024.pdf" TargetMode="External"/><Relationship Id="rId2911" Type="http://schemas.openxmlformats.org/officeDocument/2006/relationships/hyperlink" Target="http://transparencia.comitan.gob.mx/ART85/XXVII/DESARROLLO_URBANO/OF.XXVII1_2021-2024.pdf" TargetMode="External"/><Relationship Id="rId1306" Type="http://schemas.openxmlformats.org/officeDocument/2006/relationships/hyperlink" Target="http://transparencia.comitan.gob.mx/ART85/XXVII/DESARROLLO_URBANO/04988.pdf" TargetMode="External"/><Relationship Id="rId1513" Type="http://schemas.openxmlformats.org/officeDocument/2006/relationships/hyperlink" Target="http://transparencia.comitan.gob.mx/ART85/XXVII/DESARROLLO_URBANO/05616.pdf" TargetMode="External"/><Relationship Id="rId1720" Type="http://schemas.openxmlformats.org/officeDocument/2006/relationships/hyperlink" Target="http://transparencia.comitan.gob.mx/ART85/XXVII/DESARROLLO_URBANO/05359.pdf" TargetMode="External"/><Relationship Id="rId12" Type="http://schemas.openxmlformats.org/officeDocument/2006/relationships/hyperlink" Target="http://transparencia.comitan.gob.mx/ART85/XXVII/DESARROLLO_URBANO/05263.pdf" TargetMode="External"/><Relationship Id="rId3478" Type="http://schemas.openxmlformats.org/officeDocument/2006/relationships/hyperlink" Target="http://transparencia.comitan.gob.mx/ART85/XXVII/DESARROLLO_URBANO/OF.XXVII1_2021-2024.pdf" TargetMode="External"/><Relationship Id="rId3685" Type="http://schemas.openxmlformats.org/officeDocument/2006/relationships/hyperlink" Target="http://transparencia.comitan.gob.mx/ART85/XXVII/DESARROLLO_URBANO/OFICIO_XXVII_2022.pdf" TargetMode="External"/><Relationship Id="rId399" Type="http://schemas.openxmlformats.org/officeDocument/2006/relationships/hyperlink" Target="http://transparencia.comitan.gob.mx/ART85/XXVII/DESARROLLO_URBANO/A002315.pdf" TargetMode="External"/><Relationship Id="rId2287" Type="http://schemas.openxmlformats.org/officeDocument/2006/relationships/hyperlink" Target="http://transparencia.comitan.gob.mx/ART85/XXVII/DESARROLLO_URBANO/OF.XXVII1_2021-2024.pdf" TargetMode="External"/><Relationship Id="rId2494" Type="http://schemas.openxmlformats.org/officeDocument/2006/relationships/hyperlink" Target="http://transparencia.comitan.gob.mx/ART85/XXVII/DESARROLLO_URBANO/OF.XXVII1_2021-2024.pdf" TargetMode="External"/><Relationship Id="rId3338" Type="http://schemas.openxmlformats.org/officeDocument/2006/relationships/hyperlink" Target="http://transparencia.comitan.gob.mx/ART85/XXVII/DESARROLLO_URBANO/T000406.pdf" TargetMode="External"/><Relationship Id="rId3545" Type="http://schemas.openxmlformats.org/officeDocument/2006/relationships/hyperlink" Target="http://transparencia.comitan.gob.mx/ART85/XXVII/DESARROLLO_URBANO/P0013.pdf" TargetMode="External"/><Relationship Id="rId3752" Type="http://schemas.openxmlformats.org/officeDocument/2006/relationships/hyperlink" Target="http://transparencia.comitan.gob.mx/ART85/XXVII/DESARROLLO_URBANO/CAF0010.pdf" TargetMode="External"/><Relationship Id="rId259" Type="http://schemas.openxmlformats.org/officeDocument/2006/relationships/hyperlink" Target="http://transparencia.comitan.gob.mx/ART85/XXVII/DESARROLLO_URBANO/A001593.pdf" TargetMode="External"/><Relationship Id="rId466" Type="http://schemas.openxmlformats.org/officeDocument/2006/relationships/hyperlink" Target="http://transparencia.comitan.gob.mx/ART85/XXVII/DESARROLLO_URBANO/A002395.pdf" TargetMode="External"/><Relationship Id="rId673" Type="http://schemas.openxmlformats.org/officeDocument/2006/relationships/hyperlink" Target="http://transparencia.comitan.gob.mx/ART85/XXVII/DESARROLLO_URBANO/S003463.pdf" TargetMode="External"/><Relationship Id="rId880" Type="http://schemas.openxmlformats.org/officeDocument/2006/relationships/hyperlink" Target="http://transparencia.comitan.gob.mx/ART85/XXVII/DESARROLLO_URBANO/S003686.pdf" TargetMode="External"/><Relationship Id="rId1096" Type="http://schemas.openxmlformats.org/officeDocument/2006/relationships/hyperlink" Target="http://transparencia.comitan.gob.mx/ART85/XXVII/DESARROLLO_URBANO/S003902.pdf" TargetMode="External"/><Relationship Id="rId2147" Type="http://schemas.openxmlformats.org/officeDocument/2006/relationships/hyperlink" Target="http://transparencia.comitan.gob.mx/ART85/XXVII/DESARROLLO_URBANO/OF.XXVII1_2021-2024.pdf" TargetMode="External"/><Relationship Id="rId2354" Type="http://schemas.openxmlformats.org/officeDocument/2006/relationships/hyperlink" Target="http://transparencia.comitan.gob.mx/ART85/XXVII/DESARROLLO_URBANO/OF.XXVII1_2021-2024.pdf" TargetMode="External"/><Relationship Id="rId2561" Type="http://schemas.openxmlformats.org/officeDocument/2006/relationships/hyperlink" Target="http://transparencia.comitan.gob.mx/ART85/XXVII/DESARROLLO_URBANO/OF.XXVII1_2021-2024.pdf" TargetMode="External"/><Relationship Id="rId3405" Type="http://schemas.openxmlformats.org/officeDocument/2006/relationships/hyperlink" Target="http://transparencia.comitan.gob.mx/ART85/XXVII/DESARROLLO_URBANO/OFICIO_XXVII_2022.pdf" TargetMode="External"/><Relationship Id="rId119" Type="http://schemas.openxmlformats.org/officeDocument/2006/relationships/hyperlink" Target="http://transparencia.comitan.gob.mx/ART85/XXVII/DESARROLLO_URBANO/05040.pdf" TargetMode="External"/><Relationship Id="rId326" Type="http://schemas.openxmlformats.org/officeDocument/2006/relationships/hyperlink" Target="http://transparencia.comitan.gob.mx/ART85/XXVII/DESARROLLO_URBANO/A002180.pdf" TargetMode="External"/><Relationship Id="rId533" Type="http://schemas.openxmlformats.org/officeDocument/2006/relationships/hyperlink" Target="http://transparencia.comitan.gob.mx/ART85/XXVII/DESARROLLO_URBANO/S003305.pdf" TargetMode="External"/><Relationship Id="rId1163" Type="http://schemas.openxmlformats.org/officeDocument/2006/relationships/hyperlink" Target="http://transparencia.comitan.gob.mx/ART85/XXVII/DESARROLLO_URBANO/S003978.pdf" TargetMode="External"/><Relationship Id="rId1370" Type="http://schemas.openxmlformats.org/officeDocument/2006/relationships/hyperlink" Target="http://transparencia.comitan.gob.mx/ART85/XXVII/DESARROLLO_URBANO/23027.pdf" TargetMode="External"/><Relationship Id="rId2007" Type="http://schemas.openxmlformats.org/officeDocument/2006/relationships/hyperlink" Target="http://transparencia.comitan.gob.mx/ART85/XXVII/DESARROLLO_URBANO/05088.pdf" TargetMode="External"/><Relationship Id="rId2214" Type="http://schemas.openxmlformats.org/officeDocument/2006/relationships/hyperlink" Target="http://transparencia.comitan.gob.mx/ART85/XXVII/DESARROLLO_URBANO/OF.XXVII1_2021-2024.pdf" TargetMode="External"/><Relationship Id="rId3612" Type="http://schemas.openxmlformats.org/officeDocument/2006/relationships/hyperlink" Target="http://transparencia.comitan.gob.mx/ART85/XXVII/DESARROLLO_URBANO/OF.XXVII1_2021-2024.pdf" TargetMode="External"/><Relationship Id="rId740" Type="http://schemas.openxmlformats.org/officeDocument/2006/relationships/hyperlink" Target="http://transparencia.comitan.gob.mx/ART85/XXVII/DESARROLLO_URBANO/S003543.pdf" TargetMode="External"/><Relationship Id="rId1023" Type="http://schemas.openxmlformats.org/officeDocument/2006/relationships/hyperlink" Target="http://transparencia.comitan.gob.mx/ART85/XXVII/DESARROLLO_URBANO/S003829.pdf" TargetMode="External"/><Relationship Id="rId2421" Type="http://schemas.openxmlformats.org/officeDocument/2006/relationships/hyperlink" Target="http://transparencia.comitan.gob.mx/ART85/XXVII/DESARROLLO_URBANO/OF.XXVII1_2021-2024.pdf" TargetMode="External"/><Relationship Id="rId600" Type="http://schemas.openxmlformats.org/officeDocument/2006/relationships/hyperlink" Target="http://transparencia.comitan.gob.mx/ART85/XXVII/DESARROLLO_URBANO/S003390.pdf" TargetMode="External"/><Relationship Id="rId1230" Type="http://schemas.openxmlformats.org/officeDocument/2006/relationships/hyperlink" Target="http://transparencia.comitan.gob.mx/ART85/XXVII/DESARROLLO_URBANO/C000893.pdf" TargetMode="External"/><Relationship Id="rId3195" Type="http://schemas.openxmlformats.org/officeDocument/2006/relationships/hyperlink" Target="http://transparencia.comitan.gob.mx/ART85/XXVII/DESARROLLO_URBANO/OF.XXVII1_2021-2024.pdf" TargetMode="External"/><Relationship Id="rId3055" Type="http://schemas.openxmlformats.org/officeDocument/2006/relationships/hyperlink" Target="http://transparencia.comitan.gob.mx/ART85/XXVII/DESARROLLO_URBANO/US0578.pdf" TargetMode="External"/><Relationship Id="rId3262" Type="http://schemas.openxmlformats.org/officeDocument/2006/relationships/hyperlink" Target="http://transparencia.comitan.gob.mx/ART85/XXVII/DESARROLLO_URBANO/OF.XXVII1_2021-2024.pdf" TargetMode="External"/><Relationship Id="rId183" Type="http://schemas.openxmlformats.org/officeDocument/2006/relationships/hyperlink" Target="http://transparencia.comitan.gob.mx/ART85/XXVII/DESARROLLO_URBANO/22314.pdf" TargetMode="External"/><Relationship Id="rId390" Type="http://schemas.openxmlformats.org/officeDocument/2006/relationships/hyperlink" Target="http://transparencia.comitan.gob.mx/ART85/XXVII/DESARROLLO_URBANO/A002306.pdf" TargetMode="External"/><Relationship Id="rId1907" Type="http://schemas.openxmlformats.org/officeDocument/2006/relationships/hyperlink" Target="http://transparencia.comitan.gob.mx/ART85/XXVII/DESARROLLO_URBANO/05699.pdf" TargetMode="External"/><Relationship Id="rId2071" Type="http://schemas.openxmlformats.org/officeDocument/2006/relationships/hyperlink" Target="http://transparencia.comitan.gob.mx/ART85/XXVII/DESARROLLO_URBANO/OF.XXVII1_2021-2024.pdf" TargetMode="External"/><Relationship Id="rId3122" Type="http://schemas.openxmlformats.org/officeDocument/2006/relationships/hyperlink" Target="http://transparencia.comitan.gob.mx/ART85/XXVII/DESARROLLO_URBANO/22702.pdf" TargetMode="External"/><Relationship Id="rId250" Type="http://schemas.openxmlformats.org/officeDocument/2006/relationships/hyperlink" Target="http://transparencia.comitan.gob.mx/ART85/XXVII/DESARROLLO_URBANO/OF.XXVII1_2021-2024.pdf" TargetMode="External"/><Relationship Id="rId110" Type="http://schemas.openxmlformats.org/officeDocument/2006/relationships/hyperlink" Target="http://transparencia.comitan.gob.mx/ART85/XXVII/DESARROLLO_URBANO/05566.pdf" TargetMode="External"/><Relationship Id="rId2888" Type="http://schemas.openxmlformats.org/officeDocument/2006/relationships/hyperlink" Target="http://transparencia.comitan.gob.mx/ART85/XXVII/DESARROLLO_URBANO/OF.XXVII1_2021-2024.pdf" TargetMode="External"/><Relationship Id="rId1697" Type="http://schemas.openxmlformats.org/officeDocument/2006/relationships/hyperlink" Target="http://transparencia.comitan.gob.mx/ART85/XXVII/DESARROLLO_URBANO/05055.pdf" TargetMode="External"/><Relationship Id="rId2748" Type="http://schemas.openxmlformats.org/officeDocument/2006/relationships/hyperlink" Target="http://transparencia.comitan.gob.mx/ART85/XXVII/DESARROLLO_URBANO/OF.XXVII1_2021-2024.pdf" TargetMode="External"/><Relationship Id="rId2955" Type="http://schemas.openxmlformats.org/officeDocument/2006/relationships/hyperlink" Target="http://transparencia.comitan.gob.mx/ART85/XXVII/DESARROLLO_URBANO/05069.pdf" TargetMode="External"/><Relationship Id="rId927" Type="http://schemas.openxmlformats.org/officeDocument/2006/relationships/hyperlink" Target="http://transparencia.comitan.gob.mx/ART85/XXVII/DESARROLLO_URBANO/S003733.pdf" TargetMode="External"/><Relationship Id="rId1557" Type="http://schemas.openxmlformats.org/officeDocument/2006/relationships/hyperlink" Target="http://transparencia.comitan.gob.mx/ART85/XXVII/DESARROLLO_URBANO/05629.pdf" TargetMode="External"/><Relationship Id="rId1764" Type="http://schemas.openxmlformats.org/officeDocument/2006/relationships/hyperlink" Target="http://transparencia.comitan.gob.mx/ART85/XXVII/DESARROLLO_URBANO/05386.pdf" TargetMode="External"/><Relationship Id="rId1971" Type="http://schemas.openxmlformats.org/officeDocument/2006/relationships/hyperlink" Target="http://transparencia.comitan.gob.mx/ART85/XXVII/DESARROLLO_URBANO/OFICIO_XXVII_2022.pdf" TargetMode="External"/><Relationship Id="rId2608" Type="http://schemas.openxmlformats.org/officeDocument/2006/relationships/hyperlink" Target="http://transparencia.comitan.gob.mx/ART85/XXVII/DESARROLLO_URBANO/OF.XXVII1_2021-2024.pdf" TargetMode="External"/><Relationship Id="rId2815" Type="http://schemas.openxmlformats.org/officeDocument/2006/relationships/hyperlink" Target="http://transparencia.comitan.gob.mx/ART85/XXVII/DESARROLLO_URBANO/23207.pdf" TargetMode="External"/><Relationship Id="rId56" Type="http://schemas.openxmlformats.org/officeDocument/2006/relationships/hyperlink" Target="http://transparencia.comitan.gob.mx/ART85/XXVII/DESARROLLO_URBANO/22311.pdf" TargetMode="External"/><Relationship Id="rId1417" Type="http://schemas.openxmlformats.org/officeDocument/2006/relationships/hyperlink" Target="http://transparencia.comitan.gob.mx/ART85/XXVII/DESARROLLO_URBANO/04947.pdf" TargetMode="External"/><Relationship Id="rId1624" Type="http://schemas.openxmlformats.org/officeDocument/2006/relationships/hyperlink" Target="http://transparencia.comitan.gob.mx/ART85/XXVII/DESARROLLO_URBANO/05469.pdf" TargetMode="External"/><Relationship Id="rId1831" Type="http://schemas.openxmlformats.org/officeDocument/2006/relationships/hyperlink" Target="http://transparencia.comitan.gob.mx/ART85/XXVII/DESARROLLO_URBANO/05473.pdf" TargetMode="External"/><Relationship Id="rId3589" Type="http://schemas.openxmlformats.org/officeDocument/2006/relationships/hyperlink" Target="http://transparencia.comitan.gob.mx/ART85/XXVII/DESARROLLO_URBANO/OFICIO_XXVII_2022.pdf" TargetMode="External"/><Relationship Id="rId2398" Type="http://schemas.openxmlformats.org/officeDocument/2006/relationships/hyperlink" Target="http://transparencia.comitan.gob.mx/ART85/XXVII/DESARROLLO_URBANO/OF.XXVII1_2021-2024.pdf" TargetMode="External"/><Relationship Id="rId3449" Type="http://schemas.openxmlformats.org/officeDocument/2006/relationships/hyperlink" Target="http://transparencia.comitan.gob.mx/ART85/XXVII/DESARROLLO_URBANO/OF.XXVII1_2021-2024.pdf" TargetMode="External"/><Relationship Id="rId577" Type="http://schemas.openxmlformats.org/officeDocument/2006/relationships/hyperlink" Target="http://transparencia.comitan.gob.mx/ART85/XXVII/DESARROLLO_URBANO/S003357.pdf" TargetMode="External"/><Relationship Id="rId2258" Type="http://schemas.openxmlformats.org/officeDocument/2006/relationships/hyperlink" Target="http://transparencia.comitan.gob.mx/ART85/XXVII/DESARROLLO_URBANO/OF.XXVII1_2021-2024.pdf" TargetMode="External"/><Relationship Id="rId3656" Type="http://schemas.openxmlformats.org/officeDocument/2006/relationships/hyperlink" Target="http://transparencia.comitan.gob.mx/ART85/XXVII/DESARROLLO_URBANO/22330.pdf" TargetMode="External"/><Relationship Id="rId784" Type="http://schemas.openxmlformats.org/officeDocument/2006/relationships/hyperlink" Target="http://transparencia.comitan.gob.mx/ART85/XXVII/DESARROLLO_URBANO/S003588.pdf" TargetMode="External"/><Relationship Id="rId991" Type="http://schemas.openxmlformats.org/officeDocument/2006/relationships/hyperlink" Target="http://transparencia.comitan.gob.mx/ART85/XXVII/DESARROLLO_URBANO/S003797.pdf" TargetMode="External"/><Relationship Id="rId1067" Type="http://schemas.openxmlformats.org/officeDocument/2006/relationships/hyperlink" Target="http://transparencia.comitan.gob.mx/ART85/XXVII/DESARROLLO_URBANO/S003873.pdf" TargetMode="External"/><Relationship Id="rId2465" Type="http://schemas.openxmlformats.org/officeDocument/2006/relationships/hyperlink" Target="http://transparencia.comitan.gob.mx/ART85/XXVII/DESARROLLO_URBANO/OF.XXVII1_2021-2024.pdf" TargetMode="External"/><Relationship Id="rId2672" Type="http://schemas.openxmlformats.org/officeDocument/2006/relationships/hyperlink" Target="http://transparencia.comitan.gob.mx/ART85/XXVII/DESARROLLO_URBANO/OF.XXVII1_2021-2024.pdf" TargetMode="External"/><Relationship Id="rId3309" Type="http://schemas.openxmlformats.org/officeDocument/2006/relationships/hyperlink" Target="http://transparencia.comitan.gob.mx/ART85/XXVII/DESARROLLO_URBANO/OF.XXVII1_2021-2024.pdf" TargetMode="External"/><Relationship Id="rId3516" Type="http://schemas.openxmlformats.org/officeDocument/2006/relationships/hyperlink" Target="http://transparencia.comitan.gob.mx/ART85/XXVII/DESARROLLO_URBANO/OF.XXVII1_2021-2024.pdf" TargetMode="External"/><Relationship Id="rId3723" Type="http://schemas.openxmlformats.org/officeDocument/2006/relationships/hyperlink" Target="http://transparencia.comitan.gob.mx/ART85/XXVII/DESARROLLO_URBANO/OF.XXVII1_2021-2024.pdf" TargetMode="External"/><Relationship Id="rId437" Type="http://schemas.openxmlformats.org/officeDocument/2006/relationships/hyperlink" Target="http://transparencia.comitan.gob.mx/ART85/XXVII/DESARROLLO_URBANO/A002361.pdf" TargetMode="External"/><Relationship Id="rId644" Type="http://schemas.openxmlformats.org/officeDocument/2006/relationships/hyperlink" Target="http://transparencia.comitan.gob.mx/ART85/XXVII/DESARROLLO_URBANO/S003434.pdf" TargetMode="External"/><Relationship Id="rId851" Type="http://schemas.openxmlformats.org/officeDocument/2006/relationships/hyperlink" Target="http://transparencia.comitan.gob.mx/ART85/XXVII/DESARROLLO_URBANO/S003657.pdf" TargetMode="External"/><Relationship Id="rId1274" Type="http://schemas.openxmlformats.org/officeDocument/2006/relationships/hyperlink" Target="http://transparencia.comitan.gob.mx/ART85/XXVII/DESARROLLO_URBANO/04942.pdf" TargetMode="External"/><Relationship Id="rId1481" Type="http://schemas.openxmlformats.org/officeDocument/2006/relationships/hyperlink" Target="http://transparencia.comitan.gob.mx/ART85/XXVII/DESARROLLO_URBANO/05261.pdf" TargetMode="External"/><Relationship Id="rId2118" Type="http://schemas.openxmlformats.org/officeDocument/2006/relationships/hyperlink" Target="http://transparencia.comitan.gob.mx/ART85/XXVII/DESARROLLO_URBANO/OF.XXVII1_2021-2024.pdf" TargetMode="External"/><Relationship Id="rId2325" Type="http://schemas.openxmlformats.org/officeDocument/2006/relationships/hyperlink" Target="http://transparencia.comitan.gob.mx/ART85/XXVII/DESARROLLO_URBANO/OF.XXVII1_2021-2024.pdf" TargetMode="External"/><Relationship Id="rId2532" Type="http://schemas.openxmlformats.org/officeDocument/2006/relationships/hyperlink" Target="http://transparencia.comitan.gob.mx/ART85/XXVII/DESARROLLO_URBANO/OF.XXVII1_2021-2024.pdf" TargetMode="External"/><Relationship Id="rId504" Type="http://schemas.openxmlformats.org/officeDocument/2006/relationships/hyperlink" Target="http://transparencia.comitan.gob.mx/ART85/XXVII/DESARROLLO_URBANO/S003093.pdf" TargetMode="External"/><Relationship Id="rId711" Type="http://schemas.openxmlformats.org/officeDocument/2006/relationships/hyperlink" Target="http://transparencia.comitan.gob.mx/ART85/XXVII/DESARROLLO_URBANO/S003513.pdf" TargetMode="External"/><Relationship Id="rId1134" Type="http://schemas.openxmlformats.org/officeDocument/2006/relationships/hyperlink" Target="http://transparencia.comitan.gob.mx/ART85/XXVII/DESARROLLO_URBANO/S003948.pdf" TargetMode="External"/><Relationship Id="rId1341" Type="http://schemas.openxmlformats.org/officeDocument/2006/relationships/hyperlink" Target="http://transparencia.comitan.gob.mx/ART85/XXVII/DESARROLLO_URBANO/22315.pdf" TargetMode="External"/><Relationship Id="rId1201" Type="http://schemas.openxmlformats.org/officeDocument/2006/relationships/hyperlink" Target="http://transparencia.comitan.gob.mx/ART85/XXVII/DESARROLLO_URBANO/S004018.pdf" TargetMode="External"/><Relationship Id="rId3099" Type="http://schemas.openxmlformats.org/officeDocument/2006/relationships/hyperlink" Target="http://transparencia.comitan.gob.mx/ART85/XXVII/DESARROLLO_URBANO/04909.pdf" TargetMode="External"/><Relationship Id="rId3166" Type="http://schemas.openxmlformats.org/officeDocument/2006/relationships/hyperlink" Target="http://transparencia.comitan.gob.mx/ART85/XXVII/DESARROLLO_URBANO/OFICIO_XXVII_2022.pdf" TargetMode="External"/><Relationship Id="rId3373" Type="http://schemas.openxmlformats.org/officeDocument/2006/relationships/hyperlink" Target="http://transparencia.comitan.gob.mx/ART85/XXVII/DESARROLLO_URBANO/05567.pdf" TargetMode="External"/><Relationship Id="rId3580" Type="http://schemas.openxmlformats.org/officeDocument/2006/relationships/hyperlink" Target="http://transparencia.comitan.gob.mx/ART85/XXVII/DESARROLLO_URBANO/OFICIO_XXVII_2022.pdf" TargetMode="External"/><Relationship Id="rId294" Type="http://schemas.openxmlformats.org/officeDocument/2006/relationships/hyperlink" Target="http://transparencia.comitan.gob.mx/ART85/XXVII/DESARROLLO_URBANO/A001884.pdf" TargetMode="External"/><Relationship Id="rId2182" Type="http://schemas.openxmlformats.org/officeDocument/2006/relationships/hyperlink" Target="http://transparencia.comitan.gob.mx/ART85/XXVII/DESARROLLO_URBANO/OF.XXVII1_2021-2024.pdf" TargetMode="External"/><Relationship Id="rId3026" Type="http://schemas.openxmlformats.org/officeDocument/2006/relationships/hyperlink" Target="http://transparencia.comitan.gob.mx/ART85/XXVII/DESARROLLO_URBANO/US0567.pdf" TargetMode="External"/><Relationship Id="rId3233" Type="http://schemas.openxmlformats.org/officeDocument/2006/relationships/hyperlink" Target="http://transparencia.comitan.gob.mx/ART85/XXVII/DESARROLLO_URBANO/OF.XXVII1_2021-2024.pdf" TargetMode="External"/><Relationship Id="rId154" Type="http://schemas.openxmlformats.org/officeDocument/2006/relationships/hyperlink" Target="http://transparencia.comitan.gob.mx/ART85/XXVII/DESARROLLO_URBANO/05277.pdf" TargetMode="External"/><Relationship Id="rId361" Type="http://schemas.openxmlformats.org/officeDocument/2006/relationships/hyperlink" Target="http://transparencia.comitan.gob.mx/ART85/XXVII/DESARROLLO_URBANO/A002229.pdf" TargetMode="External"/><Relationship Id="rId2042" Type="http://schemas.openxmlformats.org/officeDocument/2006/relationships/hyperlink" Target="http://transparencia.comitan.gob.mx/ART85/XXVII/DESARROLLO_URBANO/OF.XXVII1_2021-2024.pdf" TargetMode="External"/><Relationship Id="rId3440" Type="http://schemas.openxmlformats.org/officeDocument/2006/relationships/hyperlink" Target="http://transparencia.comitan.gob.mx/ART85/XXVII/DESARROLLO_URBANO/OFICIO_XXVII_2022.pdf" TargetMode="External"/><Relationship Id="rId2999" Type="http://schemas.openxmlformats.org/officeDocument/2006/relationships/hyperlink" Target="http://transparencia.comitan.gob.mx/ART85/XXVII/DESARROLLO_URBANO/OF.XXVII1_2021-2024.pdf" TargetMode="External"/><Relationship Id="rId3300" Type="http://schemas.openxmlformats.org/officeDocument/2006/relationships/hyperlink" Target="http://transparencia.comitan.gob.mx/ART85/XXVII/DESARROLLO_URBANO/OF.XXVII1_2021-2024.pdf" TargetMode="External"/><Relationship Id="rId221" Type="http://schemas.openxmlformats.org/officeDocument/2006/relationships/hyperlink" Target="http://transparencia.comitan.gob.mx/ART85/XXVII/DESARROLLO_URBANO/22315.pdf" TargetMode="External"/><Relationship Id="rId2859" Type="http://schemas.openxmlformats.org/officeDocument/2006/relationships/hyperlink" Target="http://transparencia.comitan.gob.mx/ART85/XXVII/DESARROLLO_URBANO/OFICIO_XXVII_2022.pdf" TargetMode="External"/><Relationship Id="rId1668" Type="http://schemas.openxmlformats.org/officeDocument/2006/relationships/hyperlink" Target="http://transparencia.comitan.gob.mx/ART85/XXVII/DESARROLLO_URBANO/05396.pdf" TargetMode="External"/><Relationship Id="rId1875" Type="http://schemas.openxmlformats.org/officeDocument/2006/relationships/hyperlink" Target="http://transparencia.comitan.gob.mx/ART85/XXVII/DESARROLLO_URBANO/05447.pdf" TargetMode="External"/><Relationship Id="rId2719" Type="http://schemas.openxmlformats.org/officeDocument/2006/relationships/hyperlink" Target="http://transparencia.comitan.gob.mx/ART85/XXVII/DESARROLLO_URBANO/OF.XXVII1_2021-2024.pdf" TargetMode="External"/><Relationship Id="rId1528" Type="http://schemas.openxmlformats.org/officeDocument/2006/relationships/hyperlink" Target="http://transparencia.comitan.gob.mx/ART85/XXVII/DESARROLLO_URBANO/05580.pdf" TargetMode="External"/><Relationship Id="rId2926" Type="http://schemas.openxmlformats.org/officeDocument/2006/relationships/hyperlink" Target="http://transparencia.comitan.gob.mx/ART85/XXVII/DESARROLLO_URBANO/OF.XXVII1_2021-2024.pdf" TargetMode="External"/><Relationship Id="rId3090" Type="http://schemas.openxmlformats.org/officeDocument/2006/relationships/hyperlink" Target="http://transparencia.comitan.gob.mx/ART85/XXVII/DESARROLLO_URBANO/05761.pdf" TargetMode="External"/><Relationship Id="rId1735" Type="http://schemas.openxmlformats.org/officeDocument/2006/relationships/hyperlink" Target="http://transparencia.comitan.gob.mx/ART85/XXVII/DESARROLLO_URBANO/23258.pdf" TargetMode="External"/><Relationship Id="rId1942" Type="http://schemas.openxmlformats.org/officeDocument/2006/relationships/hyperlink" Target="http://transparencia.comitan.gob.mx/ART85/XXVII/DESARROLLO_URBANO/05672.pdf" TargetMode="External"/><Relationship Id="rId27" Type="http://schemas.openxmlformats.org/officeDocument/2006/relationships/hyperlink" Target="http://transparencia.comitan.gob.mx/ART85/XXVII/DESARROLLO_URBANO/05274.pdf" TargetMode="External"/><Relationship Id="rId1802" Type="http://schemas.openxmlformats.org/officeDocument/2006/relationships/hyperlink" Target="http://transparencia.comitan.gob.mx/ART85/XXVII/DESARROLLO_URBANO/05321.pdf" TargetMode="External"/><Relationship Id="rId3767" Type="http://schemas.openxmlformats.org/officeDocument/2006/relationships/hyperlink" Target="http://transparencia.comitan.gob.mx/ART85/XXVII/DESARROLLO_URBANO/CM0009.pdf" TargetMode="External"/><Relationship Id="rId688" Type="http://schemas.openxmlformats.org/officeDocument/2006/relationships/hyperlink" Target="http://transparencia.comitan.gob.mx/ART85/XXVII/DESARROLLO_URBANO/S003485.pdf" TargetMode="External"/><Relationship Id="rId895" Type="http://schemas.openxmlformats.org/officeDocument/2006/relationships/hyperlink" Target="http://transparencia.comitan.gob.mx/ART85/XXVII/DESARROLLO_URBANO/S003701.pdf" TargetMode="External"/><Relationship Id="rId2369" Type="http://schemas.openxmlformats.org/officeDocument/2006/relationships/hyperlink" Target="http://transparencia.comitan.gob.mx/ART85/XXVII/DESARROLLO_URBANO/OF.XXVII1_2021-2024.pdf" TargetMode="External"/><Relationship Id="rId2576" Type="http://schemas.openxmlformats.org/officeDocument/2006/relationships/hyperlink" Target="http://transparencia.comitan.gob.mx/ART85/XXVII/DESARROLLO_URBANO/OF.XXVII1_2021-2024.pdf" TargetMode="External"/><Relationship Id="rId2783" Type="http://schemas.openxmlformats.org/officeDocument/2006/relationships/hyperlink" Target="http://transparencia.comitan.gob.mx/ART85/XXVII/DESARROLLO_URBANO/R000316.pdf" TargetMode="External"/><Relationship Id="rId2990" Type="http://schemas.openxmlformats.org/officeDocument/2006/relationships/hyperlink" Target="http://transparencia.comitan.gob.mx/ART85/XXVII/DESARROLLO_URBANO/OF.XXVII1_2021-2024.pdf" TargetMode="External"/><Relationship Id="rId3627" Type="http://schemas.openxmlformats.org/officeDocument/2006/relationships/hyperlink" Target="http://transparencia.comitan.gob.mx/ART85/XXVII/DESARROLLO_URBANO/L000203.pdf" TargetMode="External"/><Relationship Id="rId548" Type="http://schemas.openxmlformats.org/officeDocument/2006/relationships/hyperlink" Target="http://transparencia.comitan.gob.mx/ART85/XXVII/DESARROLLO_URBANO/S003325.pdf" TargetMode="External"/><Relationship Id="rId755" Type="http://schemas.openxmlformats.org/officeDocument/2006/relationships/hyperlink" Target="http://transparencia.comitan.gob.mx/ART85/XXVII/DESARROLLO_URBANO/S003558.pdf" TargetMode="External"/><Relationship Id="rId962" Type="http://schemas.openxmlformats.org/officeDocument/2006/relationships/hyperlink" Target="http://transparencia.comitan.gob.mx/ART85/XXVII/DESARROLLO_URBANO/S003768.pdf" TargetMode="External"/><Relationship Id="rId1178" Type="http://schemas.openxmlformats.org/officeDocument/2006/relationships/hyperlink" Target="http://transparencia.comitan.gob.mx/ART85/XXVII/DESARROLLO_URBANO/S003993.pdf" TargetMode="External"/><Relationship Id="rId1385" Type="http://schemas.openxmlformats.org/officeDocument/2006/relationships/hyperlink" Target="http://transparencia.comitan.gob.mx/ART85/XXVII/DESARROLLO_URBANO/05155.pdf" TargetMode="External"/><Relationship Id="rId1592" Type="http://schemas.openxmlformats.org/officeDocument/2006/relationships/hyperlink" Target="http://transparencia.comitan.gob.mx/ART85/XXVII/DESARROLLO_URBANO/05451.pdf" TargetMode="External"/><Relationship Id="rId2229" Type="http://schemas.openxmlformats.org/officeDocument/2006/relationships/hyperlink" Target="http://transparencia.comitan.gob.mx/ART85/XXVII/DESARROLLO_URBANO/OF.XXVII1_2021-2024.pdf" TargetMode="External"/><Relationship Id="rId2436" Type="http://schemas.openxmlformats.org/officeDocument/2006/relationships/hyperlink" Target="http://transparencia.comitan.gob.mx/ART85/XXVII/DESARROLLO_URBANO/OF.XXVII1_2021-2024.pdf" TargetMode="External"/><Relationship Id="rId2643" Type="http://schemas.openxmlformats.org/officeDocument/2006/relationships/hyperlink" Target="http://transparencia.comitan.gob.mx/ART85/XXVII/DESARROLLO_URBANO/OF.XXVII1_2021-2024.pdf" TargetMode="External"/><Relationship Id="rId2850" Type="http://schemas.openxmlformats.org/officeDocument/2006/relationships/hyperlink" Target="http://transparencia.comitan.gob.mx/ART85/XXVII/DESARROLLO_URBANO/OFICIO_XXVII_2022.pdf" TargetMode="External"/><Relationship Id="rId91" Type="http://schemas.openxmlformats.org/officeDocument/2006/relationships/hyperlink" Target="http://transparencia.comitan.gob.mx/ART85/XXVII/DESARROLLO_URBANO/04713.pdf" TargetMode="External"/><Relationship Id="rId408" Type="http://schemas.openxmlformats.org/officeDocument/2006/relationships/hyperlink" Target="http://transparencia.comitan.gob.mx/ART85/XXVII/DESARROLLO_URBANO/A002328.pdf" TargetMode="External"/><Relationship Id="rId615" Type="http://schemas.openxmlformats.org/officeDocument/2006/relationships/hyperlink" Target="http://transparencia.comitan.gob.mx/ART85/XXVII/DESARROLLO_URBANO/S003405.pdf" TargetMode="External"/><Relationship Id="rId822" Type="http://schemas.openxmlformats.org/officeDocument/2006/relationships/hyperlink" Target="http://transparencia.comitan.gob.mx/ART85/XXVII/DESARROLLO_URBANO/S003628.pdf" TargetMode="External"/><Relationship Id="rId1038" Type="http://schemas.openxmlformats.org/officeDocument/2006/relationships/hyperlink" Target="http://transparencia.comitan.gob.mx/ART85/XXVII/DESARROLLO_URBANO/S003844.pdf" TargetMode="External"/><Relationship Id="rId1245" Type="http://schemas.openxmlformats.org/officeDocument/2006/relationships/hyperlink" Target="http://transparencia.comitan.gob.mx/ART85/XXVII/DESARROLLO_URBANO/04944.pdf" TargetMode="External"/><Relationship Id="rId1452" Type="http://schemas.openxmlformats.org/officeDocument/2006/relationships/hyperlink" Target="http://transparencia.comitan.gob.mx/ART85/XXVII/DESARROLLO_URBANO/05299.pdf" TargetMode="External"/><Relationship Id="rId2503" Type="http://schemas.openxmlformats.org/officeDocument/2006/relationships/hyperlink" Target="http://transparencia.comitan.gob.mx/ART85/XXVII/DESARROLLO_URBANO/OF.XXVII1_2021-2024.pdf" TargetMode="External"/><Relationship Id="rId1105" Type="http://schemas.openxmlformats.org/officeDocument/2006/relationships/hyperlink" Target="http://transparencia.comitan.gob.mx/ART85/XXVII/DESARROLLO_URBANO/S003911.pdf" TargetMode="External"/><Relationship Id="rId1312" Type="http://schemas.openxmlformats.org/officeDocument/2006/relationships/hyperlink" Target="http://transparencia.comitan.gob.mx/ART85/XXVII/DESARROLLO_URBANO/04982.pdf" TargetMode="External"/><Relationship Id="rId2710" Type="http://schemas.openxmlformats.org/officeDocument/2006/relationships/hyperlink" Target="http://transparencia.comitan.gob.mx/ART85/XXVII/DESARROLLO_URBANO/OF.XXVII1_2021-2024.pdf" TargetMode="External"/><Relationship Id="rId3277" Type="http://schemas.openxmlformats.org/officeDocument/2006/relationships/hyperlink" Target="http://transparencia.comitan.gob.mx/ART85/XXVII/DESARROLLO_URBANO/OF.XXVII1_2021-2024.pdf" TargetMode="External"/><Relationship Id="rId198" Type="http://schemas.openxmlformats.org/officeDocument/2006/relationships/hyperlink" Target="http://transparencia.comitan.gob.mx/ART85/XXVII/DESARROLLO_URBANO/05253.pdf" TargetMode="External"/><Relationship Id="rId2086" Type="http://schemas.openxmlformats.org/officeDocument/2006/relationships/hyperlink" Target="http://transparencia.comitan.gob.mx/ART85/XXVII/DESARROLLO_URBANO/OF.XXVII1_2021-2024.pdf" TargetMode="External"/><Relationship Id="rId3484" Type="http://schemas.openxmlformats.org/officeDocument/2006/relationships/hyperlink" Target="http://transparencia.comitan.gob.mx/ART85/XXVII/DESARROLLO_URBANO/OF.XXVII1_2021-2024.pdf" TargetMode="External"/><Relationship Id="rId3691" Type="http://schemas.openxmlformats.org/officeDocument/2006/relationships/hyperlink" Target="http://transparencia.comitan.gob.mx/ART85/XXVII/DESARROLLO_URBANO/OF.XXVII1_2021-2024.pdf" TargetMode="External"/><Relationship Id="rId2293" Type="http://schemas.openxmlformats.org/officeDocument/2006/relationships/hyperlink" Target="http://transparencia.comitan.gob.mx/ART85/XXVII/DESARROLLO_URBANO/OF.XXVII1_2021-2024.pdf" TargetMode="External"/><Relationship Id="rId3137" Type="http://schemas.openxmlformats.org/officeDocument/2006/relationships/hyperlink" Target="http://transparencia.comitan.gob.mx/ART85/XXVII/DESARROLLO_URBANO/OFICIO_XXVII_2022.pdf" TargetMode="External"/><Relationship Id="rId3344" Type="http://schemas.openxmlformats.org/officeDocument/2006/relationships/hyperlink" Target="http://transparencia.comitan.gob.mx/ART85/XXVII/DESARROLLO_URBANO/T000412.pdf" TargetMode="External"/><Relationship Id="rId3551" Type="http://schemas.openxmlformats.org/officeDocument/2006/relationships/hyperlink" Target="http://transparencia.comitan.gob.mx/ART85/XXVII/DESARROLLO_URBANO/P0020.pdf" TargetMode="External"/><Relationship Id="rId265" Type="http://schemas.openxmlformats.org/officeDocument/2006/relationships/hyperlink" Target="http://transparencia.comitan.gob.mx/ART85/XXVII/DESARROLLO_URBANO/A001840.pdf" TargetMode="External"/><Relationship Id="rId472" Type="http://schemas.openxmlformats.org/officeDocument/2006/relationships/hyperlink" Target="http://transparencia.comitan.gob.mx/ART85/XXVII/DESARROLLO_URBANO/A002401.pdf" TargetMode="External"/><Relationship Id="rId2153" Type="http://schemas.openxmlformats.org/officeDocument/2006/relationships/hyperlink" Target="http://transparencia.comitan.gob.mx/ART85/XXVII/DESARROLLO_URBANO/OF.XXVII1_2021-2024.pdf" TargetMode="External"/><Relationship Id="rId2360" Type="http://schemas.openxmlformats.org/officeDocument/2006/relationships/hyperlink" Target="http://transparencia.comitan.gob.mx/ART85/XXVII/DESARROLLO_URBANO/OF.XXVII1_2021-2024.pdf" TargetMode="External"/><Relationship Id="rId3204" Type="http://schemas.openxmlformats.org/officeDocument/2006/relationships/hyperlink" Target="http://transparencia.comitan.gob.mx/ART85/XXVII/DESARROLLO_URBANO/OF.XXVII1_2021-2024.pdf" TargetMode="External"/><Relationship Id="rId3411" Type="http://schemas.openxmlformats.org/officeDocument/2006/relationships/hyperlink" Target="http://transparencia.comitan.gob.mx/ART85/XXVII/DESARROLLO_URBANO/OFICIO_XXVII_2022.pdf" TargetMode="External"/><Relationship Id="rId125" Type="http://schemas.openxmlformats.org/officeDocument/2006/relationships/hyperlink" Target="http://transparencia.comitan.gob.mx/ART85/XXVII/DESARROLLO_URBANO/04977.pdf" TargetMode="External"/><Relationship Id="rId332" Type="http://schemas.openxmlformats.org/officeDocument/2006/relationships/hyperlink" Target="http://transparencia.comitan.gob.mx/ART85/XXVII/DESARROLLO_URBANO/A002186.pdf" TargetMode="External"/><Relationship Id="rId2013" Type="http://schemas.openxmlformats.org/officeDocument/2006/relationships/hyperlink" Target="http://transparencia.comitan.gob.mx/ART85/XXVII/DESARROLLO_URBANO/OF.XXVII1_2021-2024.pdf" TargetMode="External"/><Relationship Id="rId2220" Type="http://schemas.openxmlformats.org/officeDocument/2006/relationships/hyperlink" Target="http://transparencia.comitan.gob.mx/ART85/XXVII/DESARROLLO_URBANO/OF.XXVII1_2021-2024.pdf" TargetMode="External"/><Relationship Id="rId1779" Type="http://schemas.openxmlformats.org/officeDocument/2006/relationships/hyperlink" Target="http://transparencia.comitan.gob.mx/ART85/XXVII/DESARROLLO_URBANO/05525.pdf" TargetMode="External"/><Relationship Id="rId1986" Type="http://schemas.openxmlformats.org/officeDocument/2006/relationships/hyperlink" Target="http://transparencia.comitan.gob.mx/ART85/XXVII/DESARROLLO_URBANO/04953.pdf" TargetMode="External"/><Relationship Id="rId1639" Type="http://schemas.openxmlformats.org/officeDocument/2006/relationships/hyperlink" Target="http://transparencia.comitan.gob.mx/ART85/XXVII/DESARROLLO_URBANO/05301.pdf" TargetMode="External"/><Relationship Id="rId1846" Type="http://schemas.openxmlformats.org/officeDocument/2006/relationships/hyperlink" Target="http://transparencia.comitan.gob.mx/ART85/XXVII/DESARROLLO_URBANO/05417.pdf" TargetMode="External"/><Relationship Id="rId3061" Type="http://schemas.openxmlformats.org/officeDocument/2006/relationships/hyperlink" Target="http://transparencia.comitan.gob.mx/ART85/XXVII/DESARROLLO_URBANO/US0617.pdf" TargetMode="External"/><Relationship Id="rId1706" Type="http://schemas.openxmlformats.org/officeDocument/2006/relationships/hyperlink" Target="http://transparencia.comitan.gob.mx/ART85/XXVII/DESARROLLO_URBANO/05458.pdf" TargetMode="External"/><Relationship Id="rId1913" Type="http://schemas.openxmlformats.org/officeDocument/2006/relationships/hyperlink" Target="http://transparencia.comitan.gob.mx/ART85/XXVII/DESARROLLO_URBANO/05751.pdf" TargetMode="External"/><Relationship Id="rId799" Type="http://schemas.openxmlformats.org/officeDocument/2006/relationships/hyperlink" Target="http://transparencia.comitan.gob.mx/ART85/XXVII/DESARROLLO_URBANO/S003603.pdf" TargetMode="External"/><Relationship Id="rId2687" Type="http://schemas.openxmlformats.org/officeDocument/2006/relationships/hyperlink" Target="http://transparencia.comitan.gob.mx/ART85/XXVII/DESARROLLO_URBANO/OF.XXVII1_2021-2024.pdf" TargetMode="External"/><Relationship Id="rId2894" Type="http://schemas.openxmlformats.org/officeDocument/2006/relationships/hyperlink" Target="http://transparencia.comitan.gob.mx/ART85/XXVII/DESARROLLO_URBANO/OF.XXVII1_2021-2024.pdf" TargetMode="External"/><Relationship Id="rId3738" Type="http://schemas.openxmlformats.org/officeDocument/2006/relationships/hyperlink" Target="http://transparencia.comitan.gob.mx/ART85/XXVII/DESARROLLO_URBANO/05606.pdf" TargetMode="External"/><Relationship Id="rId659" Type="http://schemas.openxmlformats.org/officeDocument/2006/relationships/hyperlink" Target="http://transparencia.comitan.gob.mx/ART85/XXVII/DESARROLLO_URBANO/S003449.pdf" TargetMode="External"/><Relationship Id="rId866" Type="http://schemas.openxmlformats.org/officeDocument/2006/relationships/hyperlink" Target="http://transparencia.comitan.gob.mx/ART85/XXVII/DESARROLLO_URBANO/S003672.pdf" TargetMode="External"/><Relationship Id="rId1289" Type="http://schemas.openxmlformats.org/officeDocument/2006/relationships/hyperlink" Target="http://transparencia.comitan.gob.mx/ART85/XXVII/DESARROLLO_URBANO/05098.pdf" TargetMode="External"/><Relationship Id="rId1496" Type="http://schemas.openxmlformats.org/officeDocument/2006/relationships/hyperlink" Target="http://transparencia.comitan.gob.mx/ART85/XXVII/DESARROLLO_URBANO/05597.pdf" TargetMode="External"/><Relationship Id="rId2547" Type="http://schemas.openxmlformats.org/officeDocument/2006/relationships/hyperlink" Target="http://transparencia.comitan.gob.mx/ART85/XXVII/DESARROLLO_URBANO/OF.XXVII1_2021-2024.pdf" TargetMode="External"/><Relationship Id="rId519" Type="http://schemas.openxmlformats.org/officeDocument/2006/relationships/hyperlink" Target="http://transparencia.comitan.gob.mx/ART85/XXVII/DESARROLLO_URBANO/S003136.pdf" TargetMode="External"/><Relationship Id="rId1149" Type="http://schemas.openxmlformats.org/officeDocument/2006/relationships/hyperlink" Target="http://transparencia.comitan.gob.mx/ART85/XXVII/DESARROLLO_URBANO/S003964.pdf" TargetMode="External"/><Relationship Id="rId1356" Type="http://schemas.openxmlformats.org/officeDocument/2006/relationships/hyperlink" Target="http://transparencia.comitan.gob.mx/ART85/XXVII/DESARROLLO_URBANO/23243.pdf" TargetMode="External"/><Relationship Id="rId2754" Type="http://schemas.openxmlformats.org/officeDocument/2006/relationships/hyperlink" Target="http://transparencia.comitan.gob.mx/ART85/XXVII/DESARROLLO_URBANO/OF.XXVII1_2021-2024.pdf" TargetMode="External"/><Relationship Id="rId2961" Type="http://schemas.openxmlformats.org/officeDocument/2006/relationships/hyperlink" Target="http://transparencia.comitan.gob.mx/ART85/XXVII/DESARROLLO_URBANO/21884.pdf" TargetMode="External"/><Relationship Id="rId726" Type="http://schemas.openxmlformats.org/officeDocument/2006/relationships/hyperlink" Target="http://transparencia.comitan.gob.mx/ART85/XXVII/DESARROLLO_URBANO/S003529.pdf" TargetMode="External"/><Relationship Id="rId933" Type="http://schemas.openxmlformats.org/officeDocument/2006/relationships/hyperlink" Target="http://transparencia.comitan.gob.mx/ART85/XXVII/DESARROLLO_URBANO/S003739.pdf" TargetMode="External"/><Relationship Id="rId1009" Type="http://schemas.openxmlformats.org/officeDocument/2006/relationships/hyperlink" Target="http://transparencia.comitan.gob.mx/ART85/XXVII/DESARROLLO_URBANO/S003815.pdf" TargetMode="External"/><Relationship Id="rId1563" Type="http://schemas.openxmlformats.org/officeDocument/2006/relationships/hyperlink" Target="http://transparencia.comitan.gob.mx/ART85/XXVII/DESARROLLO_URBANO/05644.pdf" TargetMode="External"/><Relationship Id="rId1770" Type="http://schemas.openxmlformats.org/officeDocument/2006/relationships/hyperlink" Target="http://transparencia.comitan.gob.mx/ART85/XXVII/DESARROLLO_URBANO/05692.pdf" TargetMode="External"/><Relationship Id="rId2407" Type="http://schemas.openxmlformats.org/officeDocument/2006/relationships/hyperlink" Target="http://transparencia.comitan.gob.mx/ART85/XXVII/DESARROLLO_URBANO/OF.XXVII1_2021-2024.pdf" TargetMode="External"/><Relationship Id="rId2614" Type="http://schemas.openxmlformats.org/officeDocument/2006/relationships/hyperlink" Target="http://transparencia.comitan.gob.mx/ART85/XXVII/DESARROLLO_URBANO/OF.XXVII1_2021-2024.pdf" TargetMode="External"/><Relationship Id="rId2821" Type="http://schemas.openxmlformats.org/officeDocument/2006/relationships/hyperlink" Target="http://transparencia.comitan.gob.mx/ART85/XXVII/DESARROLLO_URBANO/05225.pdf" TargetMode="External"/><Relationship Id="rId62" Type="http://schemas.openxmlformats.org/officeDocument/2006/relationships/hyperlink" Target="http://transparencia.comitan.gob.mx/ART85/XXVII/DESARROLLO_URBANO/05030.pdf" TargetMode="External"/><Relationship Id="rId1216" Type="http://schemas.openxmlformats.org/officeDocument/2006/relationships/hyperlink" Target="http://transparencia.comitan.gob.mx/ART85/XXVII/DESARROLLO_URBANO/C000867.pdf" TargetMode="External"/><Relationship Id="rId1423" Type="http://schemas.openxmlformats.org/officeDocument/2006/relationships/hyperlink" Target="http://transparencia.comitan.gob.mx/ART85/XXVII/DESARROLLO_URBANO/05003.pdf" TargetMode="External"/><Relationship Id="rId1630" Type="http://schemas.openxmlformats.org/officeDocument/2006/relationships/hyperlink" Target="http://transparencia.comitan.gob.mx/ART85/XXVII/DESARROLLO_URBANO/05435.pdf" TargetMode="External"/><Relationship Id="rId3388" Type="http://schemas.openxmlformats.org/officeDocument/2006/relationships/hyperlink" Target="http://transparencia.comitan.gob.mx/ART85/XXVII/DESARROLLO_URBANO/05027.pdf" TargetMode="External"/><Relationship Id="rId3595" Type="http://schemas.openxmlformats.org/officeDocument/2006/relationships/hyperlink" Target="http://transparencia.comitan.gob.mx/ART85/XXVII/DESARROLLO_URBANO/OF.XXVII1_2021-2024.pdf" TargetMode="External"/><Relationship Id="rId2197" Type="http://schemas.openxmlformats.org/officeDocument/2006/relationships/hyperlink" Target="http://transparencia.comitan.gob.mx/ART85/XXVII/DESARROLLO_URBANO/OF.XXVII1_2021-2024.pdf" TargetMode="External"/><Relationship Id="rId3248" Type="http://schemas.openxmlformats.org/officeDocument/2006/relationships/hyperlink" Target="http://transparencia.comitan.gob.mx/ART85/XXVII/DESARROLLO_URBANO/OF.XXVII1_2021-2024.pdf" TargetMode="External"/><Relationship Id="rId3455" Type="http://schemas.openxmlformats.org/officeDocument/2006/relationships/hyperlink" Target="http://transparencia.comitan.gob.mx/ART85/XXVII/DESARROLLO_URBANO/OF.XXVII1_2021-2024.pdf" TargetMode="External"/><Relationship Id="rId3662" Type="http://schemas.openxmlformats.org/officeDocument/2006/relationships/hyperlink" Target="http://transparencia.comitan.gob.mx/ART85/XXVII/DESARROLLO_URBANO/24752.pdf" TargetMode="External"/><Relationship Id="rId169" Type="http://schemas.openxmlformats.org/officeDocument/2006/relationships/hyperlink" Target="http://transparencia.comitan.gob.mx/ART85/XXVII/DESARROLLO_URBANO/05647.pdf" TargetMode="External"/><Relationship Id="rId376" Type="http://schemas.openxmlformats.org/officeDocument/2006/relationships/hyperlink" Target="http://transparencia.comitan.gob.mx/ART85/XXVII/DESARROLLO_URBANO/A002248.pdf" TargetMode="External"/><Relationship Id="rId583" Type="http://schemas.openxmlformats.org/officeDocument/2006/relationships/hyperlink" Target="http://transparencia.comitan.gob.mx/ART85/XXVII/DESARROLLO_URBANO/S003372.pdf" TargetMode="External"/><Relationship Id="rId790" Type="http://schemas.openxmlformats.org/officeDocument/2006/relationships/hyperlink" Target="http://transparencia.comitan.gob.mx/ART85/XXVII/DESARROLLO_URBANO/S003594.pdf" TargetMode="External"/><Relationship Id="rId2057" Type="http://schemas.openxmlformats.org/officeDocument/2006/relationships/hyperlink" Target="http://transparencia.comitan.gob.mx/ART85/XXVII/DESARROLLO_URBANO/OF.XXVII1_2021-2024.pdf" TargetMode="External"/><Relationship Id="rId2264" Type="http://schemas.openxmlformats.org/officeDocument/2006/relationships/hyperlink" Target="http://transparencia.comitan.gob.mx/ART85/XXVII/DESARROLLO_URBANO/OF.XXVII1_2021-2024.pdf" TargetMode="External"/><Relationship Id="rId2471" Type="http://schemas.openxmlformats.org/officeDocument/2006/relationships/hyperlink" Target="http://transparencia.comitan.gob.mx/ART85/XXVII/DESARROLLO_URBANO/OF.XXVII1_2021-2024.pdf" TargetMode="External"/><Relationship Id="rId3108" Type="http://schemas.openxmlformats.org/officeDocument/2006/relationships/hyperlink" Target="http://transparencia.comitan.gob.mx/ART85/XXVII/DESARROLLO_URBANO/05244.pdf" TargetMode="External"/><Relationship Id="rId3315" Type="http://schemas.openxmlformats.org/officeDocument/2006/relationships/hyperlink" Target="http://transparencia.comitan.gob.mx/ART85/XXVII/DESARROLLO_URBANO/OF.XXVII1_2021-2024.pdf" TargetMode="External"/><Relationship Id="rId3522" Type="http://schemas.openxmlformats.org/officeDocument/2006/relationships/hyperlink" Target="http://transparencia.comitan.gob.mx/ART85/XXVII/DESARROLLO_URBANO/OF.XXVII1_2021-2024.pdf" TargetMode="External"/><Relationship Id="rId236" Type="http://schemas.openxmlformats.org/officeDocument/2006/relationships/hyperlink" Target="http://transparencia.comitan.gob.mx/ART85/XXVII/DESARROLLO_URBANO/OFICIO_XXVII_2022.pdf" TargetMode="External"/><Relationship Id="rId443" Type="http://schemas.openxmlformats.org/officeDocument/2006/relationships/hyperlink" Target="http://transparencia.comitan.gob.mx/ART85/XXVII/DESARROLLO_URBANO/A002371.pdf" TargetMode="External"/><Relationship Id="rId650" Type="http://schemas.openxmlformats.org/officeDocument/2006/relationships/hyperlink" Target="http://transparencia.comitan.gob.mx/ART85/XXVII/DESARROLLO_URBANO/S003440.pdf" TargetMode="External"/><Relationship Id="rId1073" Type="http://schemas.openxmlformats.org/officeDocument/2006/relationships/hyperlink" Target="http://transparencia.comitan.gob.mx/ART85/XXVII/DESARROLLO_URBANO/S003879.pdf" TargetMode="External"/><Relationship Id="rId1280" Type="http://schemas.openxmlformats.org/officeDocument/2006/relationships/hyperlink" Target="http://transparencia.comitan.gob.mx/ART85/XXVII/DESARROLLO_URBANO/05117.pdf" TargetMode="External"/><Relationship Id="rId2124" Type="http://schemas.openxmlformats.org/officeDocument/2006/relationships/hyperlink" Target="http://transparencia.comitan.gob.mx/ART85/XXVII/DESARROLLO_URBANO/OF.XXVII1_2021-2024.pdf" TargetMode="External"/><Relationship Id="rId2331" Type="http://schemas.openxmlformats.org/officeDocument/2006/relationships/hyperlink" Target="http://transparencia.comitan.gob.mx/ART85/XXVII/DESARROLLO_URBANO/OF.XXVII1_2021-2024.pdf" TargetMode="External"/><Relationship Id="rId303" Type="http://schemas.openxmlformats.org/officeDocument/2006/relationships/hyperlink" Target="http://transparencia.comitan.gob.mx/ART85/XXVII/DESARROLLO_URBANO/A001894.pdf" TargetMode="External"/><Relationship Id="rId1140" Type="http://schemas.openxmlformats.org/officeDocument/2006/relationships/hyperlink" Target="http://transparencia.comitan.gob.mx/ART85/XXVII/DESARROLLO_URBANO/S003955.pdf" TargetMode="External"/><Relationship Id="rId510" Type="http://schemas.openxmlformats.org/officeDocument/2006/relationships/hyperlink" Target="http://transparencia.comitan.gob.mx/ART85/XXVII/DESARROLLO_URBANO/S003100.pdf" TargetMode="External"/><Relationship Id="rId1000" Type="http://schemas.openxmlformats.org/officeDocument/2006/relationships/hyperlink" Target="http://transparencia.comitan.gob.mx/ART85/XXVII/DESARROLLO_URBANO/S003806.pdf" TargetMode="External"/><Relationship Id="rId1957" Type="http://schemas.openxmlformats.org/officeDocument/2006/relationships/hyperlink" Target="http://transparencia.comitan.gob.mx/ART85/XXVII/DESARROLLO_URBANO/05712.pdf" TargetMode="External"/><Relationship Id="rId1817" Type="http://schemas.openxmlformats.org/officeDocument/2006/relationships/hyperlink" Target="http://transparencia.comitan.gob.mx/ART85/XXVII/DESARROLLO_URBANO/05319.pdf" TargetMode="External"/><Relationship Id="rId3172" Type="http://schemas.openxmlformats.org/officeDocument/2006/relationships/hyperlink" Target="http://transparencia.comitan.gob.mx/ART85/XXVII/DESARROLLO_URBANO/OFICIO_XXVII_2022.pdf" TargetMode="External"/><Relationship Id="rId3032" Type="http://schemas.openxmlformats.org/officeDocument/2006/relationships/hyperlink" Target="http://transparencia.comitan.gob.mx/ART85/XXVII/DESARROLLO_URBANO/US0563.pdf" TargetMode="External"/><Relationship Id="rId160" Type="http://schemas.openxmlformats.org/officeDocument/2006/relationships/hyperlink" Target="http://transparencia.comitan.gob.mx/ART85/XXVII/DESARROLLO_URBANO/05650.pdf" TargetMode="External"/><Relationship Id="rId2798" Type="http://schemas.openxmlformats.org/officeDocument/2006/relationships/hyperlink" Target="http://transparencia.comitan.gob.mx/ART85/XXVII/DESARROLLO_URBANO/R000319.pdf" TargetMode="External"/><Relationship Id="rId977" Type="http://schemas.openxmlformats.org/officeDocument/2006/relationships/hyperlink" Target="http://transparencia.comitan.gob.mx/ART85/XXVII/DESARROLLO_URBANO/S003783.pdf" TargetMode="External"/><Relationship Id="rId2658" Type="http://schemas.openxmlformats.org/officeDocument/2006/relationships/hyperlink" Target="http://transparencia.comitan.gob.mx/ART85/XXVII/DESARROLLO_URBANO/OF.XXVII1_2021-2024.pdf" TargetMode="External"/><Relationship Id="rId2865" Type="http://schemas.openxmlformats.org/officeDocument/2006/relationships/hyperlink" Target="http://transparencia.comitan.gob.mx/ART85/XXVII/DESARROLLO_URBANO/OFICIO_XXVII_2022.pdf" TargetMode="External"/><Relationship Id="rId3709" Type="http://schemas.openxmlformats.org/officeDocument/2006/relationships/hyperlink" Target="http://transparencia.comitan.gob.mx/ART85/XXVII/DESARROLLO_URBANO/OF.XXVII1_2021-2024.pdf" TargetMode="External"/><Relationship Id="rId837" Type="http://schemas.openxmlformats.org/officeDocument/2006/relationships/hyperlink" Target="http://transparencia.comitan.gob.mx/ART85/XXVII/DESARROLLO_URBANO/S003643.pdf" TargetMode="External"/><Relationship Id="rId1467" Type="http://schemas.openxmlformats.org/officeDocument/2006/relationships/hyperlink" Target="http://transparencia.comitan.gob.mx/ART85/XXVII/DESARROLLO_URBANO/05217.pdf" TargetMode="External"/><Relationship Id="rId1674" Type="http://schemas.openxmlformats.org/officeDocument/2006/relationships/hyperlink" Target="http://transparencia.comitan.gob.mx/ART85/XXVII/DESARROLLO_URBANO/05508.pdf" TargetMode="External"/><Relationship Id="rId1881" Type="http://schemas.openxmlformats.org/officeDocument/2006/relationships/hyperlink" Target="http://transparencia.comitan.gob.mx/ART85/XXVII/DESARROLLO_URBANO/05421.pdf" TargetMode="External"/><Relationship Id="rId2518" Type="http://schemas.openxmlformats.org/officeDocument/2006/relationships/hyperlink" Target="http://transparencia.comitan.gob.mx/ART85/XXVII/DESARROLLO_URBANO/OF.XXVII1_2021-2024.pdf" TargetMode="External"/><Relationship Id="rId2725" Type="http://schemas.openxmlformats.org/officeDocument/2006/relationships/hyperlink" Target="http://transparencia.comitan.gob.mx/ART85/XXVII/DESARROLLO_URBANO/OF.XXVII1_2021-2024.pdf" TargetMode="External"/><Relationship Id="rId2932" Type="http://schemas.openxmlformats.org/officeDocument/2006/relationships/hyperlink" Target="http://transparencia.comitan.gob.mx/ART85/XXVII/DESARROLLO_URBANO/OF.XXVII1_2021-2024.pdf" TargetMode="External"/><Relationship Id="rId904" Type="http://schemas.openxmlformats.org/officeDocument/2006/relationships/hyperlink" Target="http://transparencia.comitan.gob.mx/ART85/XXVII/DESARROLLO_URBANO/S003710.pdf" TargetMode="External"/><Relationship Id="rId1327" Type="http://schemas.openxmlformats.org/officeDocument/2006/relationships/hyperlink" Target="http://transparencia.comitan.gob.mx/ART85/XXVII/DESARROLLO_URBANO/05014.pdf" TargetMode="External"/><Relationship Id="rId1534" Type="http://schemas.openxmlformats.org/officeDocument/2006/relationships/hyperlink" Target="http://transparencia.comitan.gob.mx/ART85/XXVII/DESARROLLO_URBANO/05275.pdf" TargetMode="External"/><Relationship Id="rId1741" Type="http://schemas.openxmlformats.org/officeDocument/2006/relationships/hyperlink" Target="http://transparencia.comitan.gob.mx/ART85/XXVII/DESARROLLO_URBANO/23254.pdf" TargetMode="External"/><Relationship Id="rId33" Type="http://schemas.openxmlformats.org/officeDocument/2006/relationships/hyperlink" Target="http://transparencia.comitan.gob.mx/ART85/XXVII/DESARROLLO_URBANO/22312.pdf" TargetMode="External"/><Relationship Id="rId1601" Type="http://schemas.openxmlformats.org/officeDocument/2006/relationships/hyperlink" Target="http://transparencia.comitan.gob.mx/ART85/XXVII/DESARROLLO_URBANO/05391.pdf" TargetMode="External"/><Relationship Id="rId3499" Type="http://schemas.openxmlformats.org/officeDocument/2006/relationships/hyperlink" Target="http://transparencia.comitan.gob.mx/ART85/XXVII/DESARROLLO_URBANO/OF.XXVII1_2021-2024.pdf" TargetMode="External"/><Relationship Id="rId3359" Type="http://schemas.openxmlformats.org/officeDocument/2006/relationships/hyperlink" Target="http://transparencia.comitan.gob.mx/ART85/XXVII/DESARROLLO_URBANO/T000431.pdf" TargetMode="External"/><Relationship Id="rId3566" Type="http://schemas.openxmlformats.org/officeDocument/2006/relationships/hyperlink" Target="http://transparencia.comitan.gob.mx/ART85/XXVII/DESARROLLO_URBANO/05104.pdf" TargetMode="External"/><Relationship Id="rId487" Type="http://schemas.openxmlformats.org/officeDocument/2006/relationships/hyperlink" Target="http://transparencia.comitan.gob.mx/ART85/XXVII/DESARROLLO_URBANO/S002847.pdf" TargetMode="External"/><Relationship Id="rId694" Type="http://schemas.openxmlformats.org/officeDocument/2006/relationships/hyperlink" Target="http://transparencia.comitan.gob.mx/ART85/XXVII/DESARROLLO_URBANO/S003493.pdf" TargetMode="External"/><Relationship Id="rId2168" Type="http://schemas.openxmlformats.org/officeDocument/2006/relationships/hyperlink" Target="http://transparencia.comitan.gob.mx/ART85/XXVII/DESARROLLO_URBANO/OF.XXVII1_2021-2024.pdf" TargetMode="External"/><Relationship Id="rId2375" Type="http://schemas.openxmlformats.org/officeDocument/2006/relationships/hyperlink" Target="http://transparencia.comitan.gob.mx/ART85/XXVII/DESARROLLO_URBANO/OF.XXVII1_2021-2024.pdf" TargetMode="External"/><Relationship Id="rId3219" Type="http://schemas.openxmlformats.org/officeDocument/2006/relationships/hyperlink" Target="http://transparencia.comitan.gob.mx/ART85/XXVII/DESARROLLO_URBANO/OF.XXVII1_2021-2024.pdf" TargetMode="External"/><Relationship Id="rId3773" Type="http://schemas.openxmlformats.org/officeDocument/2006/relationships/hyperlink" Target="http://transparencia.comitan.gob.mx/ART85/XXVII/DESARROLLO_URBANO/05065.pdf" TargetMode="External"/><Relationship Id="rId347" Type="http://schemas.openxmlformats.org/officeDocument/2006/relationships/hyperlink" Target="http://transparencia.comitan.gob.mx/ART85/XXVII/DESARROLLO_URBANO/A002213.pdf" TargetMode="External"/><Relationship Id="rId1184" Type="http://schemas.openxmlformats.org/officeDocument/2006/relationships/hyperlink" Target="http://transparencia.comitan.gob.mx/ART85/XXVII/DESARROLLO_URBANO/S003999.pdf" TargetMode="External"/><Relationship Id="rId2028" Type="http://schemas.openxmlformats.org/officeDocument/2006/relationships/hyperlink" Target="http://transparencia.comitan.gob.mx/ART85/XXVII/DESARROLLO_URBANO/OF.XXVII1_2021-2024.pdf" TargetMode="External"/><Relationship Id="rId2582" Type="http://schemas.openxmlformats.org/officeDocument/2006/relationships/hyperlink" Target="http://transparencia.comitan.gob.mx/ART85/XXVII/DESARROLLO_URBANO/OF.XXVII1_2021-2024.pdf" TargetMode="External"/><Relationship Id="rId3426" Type="http://schemas.openxmlformats.org/officeDocument/2006/relationships/hyperlink" Target="http://transparencia.comitan.gob.mx/ART85/XXVII/DESARROLLO_URBANO/OFICIO_XXVII_2022.pdf" TargetMode="External"/><Relationship Id="rId3633" Type="http://schemas.openxmlformats.org/officeDocument/2006/relationships/hyperlink" Target="http://transparencia.comitan.gob.mx/ART85/XXVII/DESARROLLO_URBANO/L000212.pdf" TargetMode="External"/><Relationship Id="rId554" Type="http://schemas.openxmlformats.org/officeDocument/2006/relationships/hyperlink" Target="http://transparencia.comitan.gob.mx/ART85/XXVII/DESARROLLO_URBANO/S003331.pdf" TargetMode="External"/><Relationship Id="rId761" Type="http://schemas.openxmlformats.org/officeDocument/2006/relationships/hyperlink" Target="http://transparencia.comitan.gob.mx/ART85/XXVII/DESARROLLO_URBANO/S003564.pdf" TargetMode="External"/><Relationship Id="rId1391" Type="http://schemas.openxmlformats.org/officeDocument/2006/relationships/hyperlink" Target="http://transparencia.comitan.gob.mx/ART85/XXVII/DESARROLLO_URBANO/04950.pdf" TargetMode="External"/><Relationship Id="rId2235" Type="http://schemas.openxmlformats.org/officeDocument/2006/relationships/hyperlink" Target="http://transparencia.comitan.gob.mx/ART85/XXVII/DESARROLLO_URBANO/OF.XXVII1_2021-2024.pdf" TargetMode="External"/><Relationship Id="rId2442" Type="http://schemas.openxmlformats.org/officeDocument/2006/relationships/hyperlink" Target="http://transparencia.comitan.gob.mx/ART85/XXVII/DESARROLLO_URBANO/OF.XXVII1_2021-2024.pdf" TargetMode="External"/><Relationship Id="rId3700" Type="http://schemas.openxmlformats.org/officeDocument/2006/relationships/hyperlink" Target="http://transparencia.comitan.gob.mx/ART85/XXVII/DESARROLLO_URBANO/OF.XXVII1_2021-2024.pdf" TargetMode="External"/><Relationship Id="rId207" Type="http://schemas.openxmlformats.org/officeDocument/2006/relationships/hyperlink" Target="http://transparencia.comitan.gob.mx/ART85/XXVII/DESARROLLO_URBANO/05200.pdf" TargetMode="External"/><Relationship Id="rId414" Type="http://schemas.openxmlformats.org/officeDocument/2006/relationships/hyperlink" Target="http://transparencia.comitan.gob.mx/ART85/XXVII/DESARROLLO_URBANO/A002334.pdf" TargetMode="External"/><Relationship Id="rId621" Type="http://schemas.openxmlformats.org/officeDocument/2006/relationships/hyperlink" Target="http://transparencia.comitan.gob.mx/ART85/XXVII/DESARROLLO_URBANO/S003411.pdf" TargetMode="External"/><Relationship Id="rId1044" Type="http://schemas.openxmlformats.org/officeDocument/2006/relationships/hyperlink" Target="http://transparencia.comitan.gob.mx/ART85/XXVII/DESARROLLO_URBANO/S003850.pdf" TargetMode="External"/><Relationship Id="rId1251" Type="http://schemas.openxmlformats.org/officeDocument/2006/relationships/hyperlink" Target="http://transparencia.comitan.gob.mx/ART85/XXVII/DESARROLLO_URBANO/04923.pdf" TargetMode="External"/><Relationship Id="rId2302" Type="http://schemas.openxmlformats.org/officeDocument/2006/relationships/hyperlink" Target="http://transparencia.comitan.gob.mx/ART85/XXVII/DESARROLLO_URBANO/OF.XXVII1_2021-2024.pdf" TargetMode="External"/><Relationship Id="rId1111" Type="http://schemas.openxmlformats.org/officeDocument/2006/relationships/hyperlink" Target="http://transparencia.comitan.gob.mx/ART85/XXVII/DESARROLLO_URBANO/S003917.pdf" TargetMode="External"/><Relationship Id="rId3076" Type="http://schemas.openxmlformats.org/officeDocument/2006/relationships/hyperlink" Target="http://transparencia.comitan.gob.mx/ART85/XXVII/DESARROLLO_URBANO/05242.pdf" TargetMode="External"/><Relationship Id="rId3283" Type="http://schemas.openxmlformats.org/officeDocument/2006/relationships/hyperlink" Target="http://transparencia.comitan.gob.mx/ART85/XXVII/DESARROLLO_URBANO/OF.XXVII1_2021-2024.pdf" TargetMode="External"/><Relationship Id="rId3490" Type="http://schemas.openxmlformats.org/officeDocument/2006/relationships/hyperlink" Target="http://transparencia.comitan.gob.mx/ART85/XXVII/DESARROLLO_URBANO/OF.XXVII1_2021-2024.pdf" TargetMode="External"/><Relationship Id="rId1928" Type="http://schemas.openxmlformats.org/officeDocument/2006/relationships/hyperlink" Target="http://transparencia.comitan.gob.mx/ART85/XXVII/DESARROLLO_URBANO/05719.pdf" TargetMode="External"/><Relationship Id="rId2092" Type="http://schemas.openxmlformats.org/officeDocument/2006/relationships/hyperlink" Target="http://transparencia.comitan.gob.mx/ART85/XXVII/DESARROLLO_URBANO/OF.XXVII1_2021-2024.pdf" TargetMode="External"/><Relationship Id="rId3143" Type="http://schemas.openxmlformats.org/officeDocument/2006/relationships/hyperlink" Target="http://transparencia.comitan.gob.mx/ART85/XXVII/DESARROLLO_URBANO/OFICIO_XXVII_2022.pdf" TargetMode="External"/><Relationship Id="rId3350" Type="http://schemas.openxmlformats.org/officeDocument/2006/relationships/hyperlink" Target="http://transparencia.comitan.gob.mx/ART85/XXVII/DESARROLLO_URBANO/T000418.pdf" TargetMode="External"/><Relationship Id="rId271" Type="http://schemas.openxmlformats.org/officeDocument/2006/relationships/hyperlink" Target="http://transparencia.comitan.gob.mx/ART85/XXVII/DESARROLLO_URBANO/A001861.pdf" TargetMode="External"/><Relationship Id="rId3003" Type="http://schemas.openxmlformats.org/officeDocument/2006/relationships/hyperlink" Target="http://transparencia.comitan.gob.mx/ART85/XXVII/DESARROLLO_URBANO/OF.XXVII1_2021-2024.pdf" TargetMode="External"/><Relationship Id="rId131" Type="http://schemas.openxmlformats.org/officeDocument/2006/relationships/hyperlink" Target="http://transparencia.comitan.gob.mx/ART85/XXVII/DESARROLLO_URBANO/05767.pdf" TargetMode="External"/><Relationship Id="rId3210" Type="http://schemas.openxmlformats.org/officeDocument/2006/relationships/hyperlink" Target="http://transparencia.comitan.gob.mx/ART85/XXVII/DESARROLLO_URBANO/OF.XXVII1_2021-2024.pdf" TargetMode="External"/><Relationship Id="rId2769" Type="http://schemas.openxmlformats.org/officeDocument/2006/relationships/hyperlink" Target="http://transparencia.comitan.gob.mx/ART85/XXVII/DESARROLLO_URBANO/OF.XXVII1_2021-2024.pdf" TargetMode="External"/><Relationship Id="rId2976" Type="http://schemas.openxmlformats.org/officeDocument/2006/relationships/hyperlink" Target="http://transparencia.comitan.gob.mx/ART85/XXVII/DESARROLLO_URBANO/OFICIO_XXVII_2022.pdf" TargetMode="External"/><Relationship Id="rId948" Type="http://schemas.openxmlformats.org/officeDocument/2006/relationships/hyperlink" Target="http://transparencia.comitan.gob.mx/ART85/XXVII/DESARROLLO_URBANO/S003754.pdf" TargetMode="External"/><Relationship Id="rId1578" Type="http://schemas.openxmlformats.org/officeDocument/2006/relationships/hyperlink" Target="http://transparencia.comitan.gob.mx/ART85/XXVII/DESARROLLO_URBANO/05499.pdf" TargetMode="External"/><Relationship Id="rId1785" Type="http://schemas.openxmlformats.org/officeDocument/2006/relationships/hyperlink" Target="http://transparencia.comitan.gob.mx/ART85/XXVII/DESARROLLO_URBANO/05708.pdf" TargetMode="External"/><Relationship Id="rId1992" Type="http://schemas.openxmlformats.org/officeDocument/2006/relationships/hyperlink" Target="http://transparencia.comitan.gob.mx/ART85/XXVII/DESARROLLO_URBANO/04341.pdf" TargetMode="External"/><Relationship Id="rId2629" Type="http://schemas.openxmlformats.org/officeDocument/2006/relationships/hyperlink" Target="http://transparencia.comitan.gob.mx/ART85/XXVII/DESARROLLO_URBANO/OF.XXVII1_2021-2024.pdf" TargetMode="External"/><Relationship Id="rId2836" Type="http://schemas.openxmlformats.org/officeDocument/2006/relationships/hyperlink" Target="http://transparencia.comitan.gob.mx/ART85/XXVII/DESARROLLO_URBANO/05646.pdf" TargetMode="External"/><Relationship Id="rId77" Type="http://schemas.openxmlformats.org/officeDocument/2006/relationships/hyperlink" Target="http://transparencia.comitan.gob.mx/ART85/XXVII/DESARROLLO_URBANO/05029.pdf" TargetMode="External"/><Relationship Id="rId808" Type="http://schemas.openxmlformats.org/officeDocument/2006/relationships/hyperlink" Target="http://transparencia.comitan.gob.mx/ART85/XXVII/DESARROLLO_URBANO/S003612.pdf" TargetMode="External"/><Relationship Id="rId1438" Type="http://schemas.openxmlformats.org/officeDocument/2006/relationships/hyperlink" Target="http://transparencia.comitan.gob.mx/ART85/XXVII/DESARROLLO_URBANO/05282.pdf" TargetMode="External"/><Relationship Id="rId1645" Type="http://schemas.openxmlformats.org/officeDocument/2006/relationships/hyperlink" Target="http://transparencia.comitan.gob.mx/ART85/XXVII/DESARROLLO_URBANO/05516.pdf" TargetMode="External"/><Relationship Id="rId1852" Type="http://schemas.openxmlformats.org/officeDocument/2006/relationships/hyperlink" Target="http://transparencia.comitan.gob.mx/ART85/XXVII/DESARROLLO_URBANO/05378.pdf" TargetMode="External"/><Relationship Id="rId2903" Type="http://schemas.openxmlformats.org/officeDocument/2006/relationships/hyperlink" Target="http://transparencia.comitan.gob.mx/ART85/XXVII/DESARROLLO_URBANO/OF.XXVII1_2021-2024.pdf" TargetMode="External"/><Relationship Id="rId1505" Type="http://schemas.openxmlformats.org/officeDocument/2006/relationships/hyperlink" Target="http://transparencia.comitan.gob.mx/ART85/XXVII/DESARROLLO_URBANO/05634.pdf" TargetMode="External"/><Relationship Id="rId1712" Type="http://schemas.openxmlformats.org/officeDocument/2006/relationships/hyperlink" Target="http://transparencia.comitan.gob.mx/ART85/XXVII/DESARROLLO_URBANO/05331.pdf" TargetMode="External"/><Relationship Id="rId3677" Type="http://schemas.openxmlformats.org/officeDocument/2006/relationships/hyperlink" Target="http://transparencia.comitan.gob.mx/ART85/XXVII/DESARROLLO_URBANO/OFICIO_XXVII_2022.pdf" TargetMode="External"/><Relationship Id="rId598" Type="http://schemas.openxmlformats.org/officeDocument/2006/relationships/hyperlink" Target="http://transparencia.comitan.gob.mx/ART85/XXVII/DESARROLLO_URBANO/S003388.pdf" TargetMode="External"/><Relationship Id="rId2279" Type="http://schemas.openxmlformats.org/officeDocument/2006/relationships/hyperlink" Target="http://transparencia.comitan.gob.mx/ART85/XXVII/DESARROLLO_URBANO/OF.XXVII1_2021-2024.pdf" TargetMode="External"/><Relationship Id="rId2486" Type="http://schemas.openxmlformats.org/officeDocument/2006/relationships/hyperlink" Target="http://transparencia.comitan.gob.mx/ART85/XXVII/DESARROLLO_URBANO/OF.XXVII1_2021-2024.pdf" TargetMode="External"/><Relationship Id="rId2693" Type="http://schemas.openxmlformats.org/officeDocument/2006/relationships/hyperlink" Target="http://transparencia.comitan.gob.mx/ART85/XXVII/DESARROLLO_URBANO/OF.XXVII1_2021-2024.pdf" TargetMode="External"/><Relationship Id="rId3537" Type="http://schemas.openxmlformats.org/officeDocument/2006/relationships/hyperlink" Target="http://transparencia.comitan.gob.mx/ART85/XXVII/DESARROLLO_URBANO/P004.pdf" TargetMode="External"/><Relationship Id="rId3744" Type="http://schemas.openxmlformats.org/officeDocument/2006/relationships/hyperlink" Target="http://transparencia.comitan.gob.mx/ART85/XXVII/DESARROLLO_URBANO/OF.XXVII1_2021-2024.pdf" TargetMode="External"/><Relationship Id="rId458" Type="http://schemas.openxmlformats.org/officeDocument/2006/relationships/hyperlink" Target="http://transparencia.comitan.gob.mx/ART85/XXVII/DESARROLLO_URBANO/A002387.pdf" TargetMode="External"/><Relationship Id="rId665" Type="http://schemas.openxmlformats.org/officeDocument/2006/relationships/hyperlink" Target="http://transparencia.comitan.gob.mx/ART85/XXVII/DESARROLLO_URBANO/S003455.pdf" TargetMode="External"/><Relationship Id="rId872" Type="http://schemas.openxmlformats.org/officeDocument/2006/relationships/hyperlink" Target="http://transparencia.comitan.gob.mx/ART85/XXVII/DESARROLLO_URBANO/S003678.pdf" TargetMode="External"/><Relationship Id="rId1088" Type="http://schemas.openxmlformats.org/officeDocument/2006/relationships/hyperlink" Target="http://transparencia.comitan.gob.mx/ART85/XXVII/DESARROLLO_URBANO/S003894.pdf" TargetMode="External"/><Relationship Id="rId1295" Type="http://schemas.openxmlformats.org/officeDocument/2006/relationships/hyperlink" Target="http://transparencia.comitan.gob.mx/ART85/XXVII/DESARROLLO_URBANO/05165.pdf" TargetMode="External"/><Relationship Id="rId2139" Type="http://schemas.openxmlformats.org/officeDocument/2006/relationships/hyperlink" Target="http://transparencia.comitan.gob.mx/ART85/XXVII/DESARROLLO_URBANO/OF.XXVII1_2021-2024.pdf" TargetMode="External"/><Relationship Id="rId2346" Type="http://schemas.openxmlformats.org/officeDocument/2006/relationships/hyperlink" Target="http://transparencia.comitan.gob.mx/ART85/XXVII/DESARROLLO_URBANO/OF.XXVII1_2021-2024.pdf" TargetMode="External"/><Relationship Id="rId2553" Type="http://schemas.openxmlformats.org/officeDocument/2006/relationships/hyperlink" Target="http://transparencia.comitan.gob.mx/ART85/XXVII/DESARROLLO_URBANO/OF.XXVII1_2021-2024.pdf" TargetMode="External"/><Relationship Id="rId2760" Type="http://schemas.openxmlformats.org/officeDocument/2006/relationships/hyperlink" Target="http://transparencia.comitan.gob.mx/ART85/XXVII/DESARROLLO_URBANO/OF.XXVII1_2021-2024.pdf" TargetMode="External"/><Relationship Id="rId3604" Type="http://schemas.openxmlformats.org/officeDocument/2006/relationships/hyperlink" Target="http://transparencia.comitan.gob.mx/ART85/XXVII/DESARROLLO_URBANO/OF.XXVII1_2021-2024.pdf" TargetMode="External"/><Relationship Id="rId318" Type="http://schemas.openxmlformats.org/officeDocument/2006/relationships/hyperlink" Target="http://transparencia.comitan.gob.mx/ART85/XXVII/DESARROLLO_URBANO/A002012.pdf" TargetMode="External"/><Relationship Id="rId525" Type="http://schemas.openxmlformats.org/officeDocument/2006/relationships/hyperlink" Target="http://transparencia.comitan.gob.mx/ART85/XXVII/DESARROLLO_URBANO/S003285.pdf" TargetMode="External"/><Relationship Id="rId732" Type="http://schemas.openxmlformats.org/officeDocument/2006/relationships/hyperlink" Target="http://transparencia.comitan.gob.mx/ART85/XXVII/DESARROLLO_URBANO/S003535.pdf" TargetMode="External"/><Relationship Id="rId1155" Type="http://schemas.openxmlformats.org/officeDocument/2006/relationships/hyperlink" Target="http://transparencia.comitan.gob.mx/ART85/XXVII/DESARROLLO_URBANO/S003970.pdf" TargetMode="External"/><Relationship Id="rId1362" Type="http://schemas.openxmlformats.org/officeDocument/2006/relationships/hyperlink" Target="http://transparencia.comitan.gob.mx/ART85/XXVII/DESARROLLO_URBANO/05045.pdf" TargetMode="External"/><Relationship Id="rId2206" Type="http://schemas.openxmlformats.org/officeDocument/2006/relationships/hyperlink" Target="http://transparencia.comitan.gob.mx/ART85/XXVII/DESARROLLO_URBANO/OF.XXVII1_2021-2024.pdf" TargetMode="External"/><Relationship Id="rId2413" Type="http://schemas.openxmlformats.org/officeDocument/2006/relationships/hyperlink" Target="http://transparencia.comitan.gob.mx/ART85/XXVII/DESARROLLO_URBANO/OF.XXVII1_2021-2024.pdf" TargetMode="External"/><Relationship Id="rId2620" Type="http://schemas.openxmlformats.org/officeDocument/2006/relationships/hyperlink" Target="http://transparencia.comitan.gob.mx/ART85/XXVII/DESARROLLO_URBANO/OF.XXVII1_2021-2024.pdf" TargetMode="External"/><Relationship Id="rId1015" Type="http://schemas.openxmlformats.org/officeDocument/2006/relationships/hyperlink" Target="http://transparencia.comitan.gob.mx/ART85/XXVII/DESARROLLO_URBANO/S003821.pdf" TargetMode="External"/><Relationship Id="rId1222" Type="http://schemas.openxmlformats.org/officeDocument/2006/relationships/hyperlink" Target="http://transparencia.comitan.gob.mx/ART85/XXVII/DESARROLLO_URBANO/C000876.pdf" TargetMode="External"/><Relationship Id="rId3187" Type="http://schemas.openxmlformats.org/officeDocument/2006/relationships/hyperlink" Target="http://transparencia.comitan.gob.mx/ART85/XXVII/DESARROLLO_URBANO/OFICIO_XXVII_2022.pdf" TargetMode="External"/><Relationship Id="rId3394" Type="http://schemas.openxmlformats.org/officeDocument/2006/relationships/hyperlink" Target="http://transparencia.comitan.gob.mx/ART85/XXVII/DESARROLLO_URBANO/05027.pdf" TargetMode="External"/><Relationship Id="rId3047" Type="http://schemas.openxmlformats.org/officeDocument/2006/relationships/hyperlink" Target="http://transparencia.comitan.gob.mx/ART85/XXVII/DESARROLLO_URBANO/US0594.pdf" TargetMode="External"/><Relationship Id="rId175" Type="http://schemas.openxmlformats.org/officeDocument/2006/relationships/hyperlink" Target="http://transparencia.comitan.gob.mx/ART85/XXVII/DESARROLLO_URBANO/05594.pdf" TargetMode="External"/><Relationship Id="rId3254" Type="http://schemas.openxmlformats.org/officeDocument/2006/relationships/hyperlink" Target="http://transparencia.comitan.gob.mx/ART85/XXVII/DESARROLLO_URBANO/OF.XXVII1_2021-2024.pdf" TargetMode="External"/><Relationship Id="rId3461" Type="http://schemas.openxmlformats.org/officeDocument/2006/relationships/hyperlink" Target="http://transparencia.comitan.gob.mx/ART85/XXVII/DESARROLLO_URBANO/OF.XXVII1_2021-2024.pdf" TargetMode="External"/><Relationship Id="rId382" Type="http://schemas.openxmlformats.org/officeDocument/2006/relationships/hyperlink" Target="http://transparencia.comitan.gob.mx/ART85/XXVII/DESARROLLO_URBANO/A002257.pdf" TargetMode="External"/><Relationship Id="rId2063" Type="http://schemas.openxmlformats.org/officeDocument/2006/relationships/hyperlink" Target="http://transparencia.comitan.gob.mx/ART85/XXVII/DESARROLLO_URBANO/OF.XXVII1_2021-2024.pdf" TargetMode="External"/><Relationship Id="rId2270" Type="http://schemas.openxmlformats.org/officeDocument/2006/relationships/hyperlink" Target="http://transparencia.comitan.gob.mx/ART85/XXVII/DESARROLLO_URBANO/OF.XXVII1_2021-2024.pdf" TargetMode="External"/><Relationship Id="rId3114" Type="http://schemas.openxmlformats.org/officeDocument/2006/relationships/hyperlink" Target="http://transparencia.comitan.gob.mx/ART85/XXVII/DESARROLLO_URBANO/05075.pdf" TargetMode="External"/><Relationship Id="rId3321" Type="http://schemas.openxmlformats.org/officeDocument/2006/relationships/hyperlink" Target="http://transparencia.comitan.gob.mx/ART85/XXVII/DESARROLLO_URBANO/T000386.pdf" TargetMode="External"/><Relationship Id="rId242" Type="http://schemas.openxmlformats.org/officeDocument/2006/relationships/hyperlink" Target="http://transparencia.comitan.gob.mx/ART85/XXVII/DESARROLLO_URBANO/OF.XXVII1_2021-2024.pdf" TargetMode="External"/><Relationship Id="rId2130" Type="http://schemas.openxmlformats.org/officeDocument/2006/relationships/hyperlink" Target="http://transparencia.comitan.gob.mx/ART85/XXVII/DESARROLLO_URBANO/OF.XXVII1_2021-2024.pdf" TargetMode="External"/><Relationship Id="rId102" Type="http://schemas.openxmlformats.org/officeDocument/2006/relationships/hyperlink" Target="http://transparencia.comitan.gob.mx/ART85/XXVII/DESARROLLO_URBANO/23321.pdf" TargetMode="External"/><Relationship Id="rId1689" Type="http://schemas.openxmlformats.org/officeDocument/2006/relationships/hyperlink" Target="http://transparencia.comitan.gob.mx/ART85/XXVII/DESARROLLO_URBANO/05176.pdf" TargetMode="External"/><Relationship Id="rId1896" Type="http://schemas.openxmlformats.org/officeDocument/2006/relationships/hyperlink" Target="http://transparencia.comitan.gob.mx/ART85/XXVII/DESARROLLO_URBANO/05662.pdf" TargetMode="External"/><Relationship Id="rId2947" Type="http://schemas.openxmlformats.org/officeDocument/2006/relationships/hyperlink" Target="http://transparencia.comitan.gob.mx/ART85/XXVII/DESARROLLO_URBANO/PA000153.pdf" TargetMode="External"/><Relationship Id="rId919" Type="http://schemas.openxmlformats.org/officeDocument/2006/relationships/hyperlink" Target="http://transparencia.comitan.gob.mx/ART85/XXVII/DESARROLLO_URBANO/S003725.pdf" TargetMode="External"/><Relationship Id="rId1549" Type="http://schemas.openxmlformats.org/officeDocument/2006/relationships/hyperlink" Target="http://transparencia.comitan.gob.mx/ART85/XXVII/DESARROLLO_URBANO/05279.pdf" TargetMode="External"/><Relationship Id="rId1756" Type="http://schemas.openxmlformats.org/officeDocument/2006/relationships/hyperlink" Target="http://transparencia.comitan.gob.mx/ART85/XXVII/DESARROLLO_URBANO/23242.pdf" TargetMode="External"/><Relationship Id="rId1963" Type="http://schemas.openxmlformats.org/officeDocument/2006/relationships/hyperlink" Target="http://transparencia.comitan.gob.mx/ART85/XXVII/DESARROLLO_URBANO/05709.pdf" TargetMode="External"/><Relationship Id="rId2807" Type="http://schemas.openxmlformats.org/officeDocument/2006/relationships/hyperlink" Target="http://transparencia.comitan.gob.mx/ART85/XXVII/DESARROLLO_URBANO/05087.pdf" TargetMode="External"/><Relationship Id="rId48" Type="http://schemas.openxmlformats.org/officeDocument/2006/relationships/hyperlink" Target="http://transparencia.comitan.gob.mx/ART85/XXVII/DESARROLLO_URBANO/04985.pdf" TargetMode="External"/><Relationship Id="rId1409" Type="http://schemas.openxmlformats.org/officeDocument/2006/relationships/hyperlink" Target="http://transparencia.comitan.gob.mx/ART85/XXVII/DESARROLLO_URBANO/05102.pdf" TargetMode="External"/><Relationship Id="rId1616" Type="http://schemas.openxmlformats.org/officeDocument/2006/relationships/hyperlink" Target="http://transparencia.comitan.gob.mx/ART85/XXVII/DESARROLLO_URBANO/05413.pdf" TargetMode="External"/><Relationship Id="rId1823" Type="http://schemas.openxmlformats.org/officeDocument/2006/relationships/hyperlink" Target="http://transparencia.comitan.gob.mx/ART85/XXVII/DESARROLLO_URBANO/05442.pdf" TargetMode="External"/><Relationship Id="rId2597" Type="http://schemas.openxmlformats.org/officeDocument/2006/relationships/hyperlink" Target="http://transparencia.comitan.gob.mx/ART85/XXVII/DESARROLLO_URBANO/OF.XXVII1_2021-2024.pdf" TargetMode="External"/><Relationship Id="rId3648" Type="http://schemas.openxmlformats.org/officeDocument/2006/relationships/hyperlink" Target="http://transparencia.comitan.gob.mx/ART85/XXVII/DESARROLLO_URBANO/24124.pdf" TargetMode="External"/><Relationship Id="rId569" Type="http://schemas.openxmlformats.org/officeDocument/2006/relationships/hyperlink" Target="http://transparencia.comitan.gob.mx/ART85/XXVII/DESARROLLO_URBANO/S003346.pdf" TargetMode="External"/><Relationship Id="rId776" Type="http://schemas.openxmlformats.org/officeDocument/2006/relationships/hyperlink" Target="http://transparencia.comitan.gob.mx/ART85/XXVII/DESARROLLO_URBANO/S003580.pdf" TargetMode="External"/><Relationship Id="rId983" Type="http://schemas.openxmlformats.org/officeDocument/2006/relationships/hyperlink" Target="http://transparencia.comitan.gob.mx/ART85/XXVII/DESARROLLO_URBANO/S003789.pdf" TargetMode="External"/><Relationship Id="rId1199" Type="http://schemas.openxmlformats.org/officeDocument/2006/relationships/hyperlink" Target="http://transparencia.comitan.gob.mx/ART85/XXVII/DESARROLLO_URBANO/S004016.pdf" TargetMode="External"/><Relationship Id="rId2457" Type="http://schemas.openxmlformats.org/officeDocument/2006/relationships/hyperlink" Target="http://transparencia.comitan.gob.mx/ART85/XXVII/DESARROLLO_URBANO/OF.XXVII1_2021-2024.pdf" TargetMode="External"/><Relationship Id="rId2664" Type="http://schemas.openxmlformats.org/officeDocument/2006/relationships/hyperlink" Target="http://transparencia.comitan.gob.mx/ART85/XXVII/DESARROLLO_URBANO/OF.XXVII1_2021-2024.pdf" TargetMode="External"/><Relationship Id="rId3508" Type="http://schemas.openxmlformats.org/officeDocument/2006/relationships/hyperlink" Target="http://transparencia.comitan.gob.mx/ART85/XXVII/DESARROLLO_URBANO/OF.XXVII1_2021-2024.pdf" TargetMode="External"/><Relationship Id="rId429" Type="http://schemas.openxmlformats.org/officeDocument/2006/relationships/hyperlink" Target="http://transparencia.comitan.gob.mx/ART85/XXVII/DESARROLLO_URBANO/A002352.pdf" TargetMode="External"/><Relationship Id="rId636" Type="http://schemas.openxmlformats.org/officeDocument/2006/relationships/hyperlink" Target="http://transparencia.comitan.gob.mx/ART85/XXVII/DESARROLLO_URBANO/S003426.pdf" TargetMode="External"/><Relationship Id="rId1059" Type="http://schemas.openxmlformats.org/officeDocument/2006/relationships/hyperlink" Target="http://transparencia.comitan.gob.mx/ART85/XXVII/DESARROLLO_URBANO/S003865.pdf" TargetMode="External"/><Relationship Id="rId1266" Type="http://schemas.openxmlformats.org/officeDocument/2006/relationships/hyperlink" Target="http://transparencia.comitan.gob.mx/ART85/XXVII/DESARROLLO_URBANO/04713.pdf" TargetMode="External"/><Relationship Id="rId1473" Type="http://schemas.openxmlformats.org/officeDocument/2006/relationships/hyperlink" Target="http://transparencia.comitan.gob.mx/ART85/XXVII/DESARROLLO_URBANO/04966.pdf" TargetMode="External"/><Relationship Id="rId2317" Type="http://schemas.openxmlformats.org/officeDocument/2006/relationships/hyperlink" Target="http://transparencia.comitan.gob.mx/ART85/XXVII/DESARROLLO_URBANO/OF.XXVII1_2021-2024.pdf" TargetMode="External"/><Relationship Id="rId2871" Type="http://schemas.openxmlformats.org/officeDocument/2006/relationships/hyperlink" Target="http://transparencia.comitan.gob.mx/ART85/XXVII/DESARROLLO_URBANO/OF.XXVII1_2021-2024.pdf" TargetMode="External"/><Relationship Id="rId3715" Type="http://schemas.openxmlformats.org/officeDocument/2006/relationships/hyperlink" Target="http://transparencia.comitan.gob.mx/ART85/XXVII/DESARROLLO_URBANO/OF.XXVII1_2021-2024.pdf" TargetMode="External"/><Relationship Id="rId843" Type="http://schemas.openxmlformats.org/officeDocument/2006/relationships/hyperlink" Target="http://transparencia.comitan.gob.mx/ART85/XXVII/DESARROLLO_URBANO/S003649.pdf" TargetMode="External"/><Relationship Id="rId1126" Type="http://schemas.openxmlformats.org/officeDocument/2006/relationships/hyperlink" Target="http://transparencia.comitan.gob.mx/ART85/XXVII/DESARROLLO_URBANO/S003936.pdf" TargetMode="External"/><Relationship Id="rId1680" Type="http://schemas.openxmlformats.org/officeDocument/2006/relationships/hyperlink" Target="http://transparencia.comitan.gob.mx/ART85/XXVII/DESARROLLO_URBANO/05523.pdf" TargetMode="External"/><Relationship Id="rId2524" Type="http://schemas.openxmlformats.org/officeDocument/2006/relationships/hyperlink" Target="http://transparencia.comitan.gob.mx/ART85/XXVII/DESARROLLO_URBANO/OF.XXVII1_2021-2024.pdf" TargetMode="External"/><Relationship Id="rId2731" Type="http://schemas.openxmlformats.org/officeDocument/2006/relationships/hyperlink" Target="http://transparencia.comitan.gob.mx/ART85/XXVII/DESARROLLO_URBANO/OF.XXVII1_2021-2024.pdf" TargetMode="External"/><Relationship Id="rId703" Type="http://schemas.openxmlformats.org/officeDocument/2006/relationships/hyperlink" Target="http://transparencia.comitan.gob.mx/ART85/XXVII/DESARROLLO_URBANO/S003502.pdf" TargetMode="External"/><Relationship Id="rId910" Type="http://schemas.openxmlformats.org/officeDocument/2006/relationships/hyperlink" Target="http://transparencia.comitan.gob.mx/ART85/XXVII/DESARROLLO_URBANO/S003716.pdf" TargetMode="External"/><Relationship Id="rId1333" Type="http://schemas.openxmlformats.org/officeDocument/2006/relationships/hyperlink" Target="http://transparencia.comitan.gob.mx/ART85/XXVII/DESARROLLO_URBANO/05083.pdf" TargetMode="External"/><Relationship Id="rId1540" Type="http://schemas.openxmlformats.org/officeDocument/2006/relationships/hyperlink" Target="http://transparencia.comitan.gob.mx/ART85/XXVII/DESARROLLO_URBANO/05280.pdf" TargetMode="External"/><Relationship Id="rId1400" Type="http://schemas.openxmlformats.org/officeDocument/2006/relationships/hyperlink" Target="http://transparencia.comitan.gob.mx/ART85/XXVII/DESARROLLO_URBANO/23251.pdf" TargetMode="External"/><Relationship Id="rId3298" Type="http://schemas.openxmlformats.org/officeDocument/2006/relationships/hyperlink" Target="http://transparencia.comitan.gob.mx/ART85/XXVII/DESARROLLO_URBANO/OF.XXVII1_2021-2024.pdf" TargetMode="External"/><Relationship Id="rId3158" Type="http://schemas.openxmlformats.org/officeDocument/2006/relationships/hyperlink" Target="http://transparencia.comitan.gob.mx/ART85/XXVII/DESARROLLO_URBANO/OFICIO_XXVII_2022.pdf" TargetMode="External"/><Relationship Id="rId3365" Type="http://schemas.openxmlformats.org/officeDocument/2006/relationships/hyperlink" Target="http://transparencia.comitan.gob.mx/ART85/XXVII/DESARROLLO_URBANO/05066.pdf" TargetMode="External"/><Relationship Id="rId3572" Type="http://schemas.openxmlformats.org/officeDocument/2006/relationships/hyperlink" Target="http://transparencia.comitan.gob.mx/ART85/XXVII/DESARROLLO_URBANO/05626.pdf" TargetMode="External"/><Relationship Id="rId286" Type="http://schemas.openxmlformats.org/officeDocument/2006/relationships/hyperlink" Target="http://transparencia.comitan.gob.mx/ART85/XXVII/DESARROLLO_URBANO/A001876.pdf" TargetMode="External"/><Relationship Id="rId493" Type="http://schemas.openxmlformats.org/officeDocument/2006/relationships/hyperlink" Target="http://transparencia.comitan.gob.mx/ART85/XXVII/DESARROLLO_URBANO/S003040.pdf" TargetMode="External"/><Relationship Id="rId2174" Type="http://schemas.openxmlformats.org/officeDocument/2006/relationships/hyperlink" Target="http://transparencia.comitan.gob.mx/ART85/XXVII/DESARROLLO_URBANO/OF.XXVII1_2021-2024.pdf" TargetMode="External"/><Relationship Id="rId2381" Type="http://schemas.openxmlformats.org/officeDocument/2006/relationships/hyperlink" Target="http://transparencia.comitan.gob.mx/ART85/XXVII/DESARROLLO_URBANO/OF.XXVII1_2021-2024.pdf" TargetMode="External"/><Relationship Id="rId3018" Type="http://schemas.openxmlformats.org/officeDocument/2006/relationships/hyperlink" Target="http://transparencia.comitan.gob.mx/ART85/XXVII/DESARROLLO_URBANO/US0591.pdf" TargetMode="External"/><Relationship Id="rId3225" Type="http://schemas.openxmlformats.org/officeDocument/2006/relationships/hyperlink" Target="http://transparencia.comitan.gob.mx/ART85/XXVII/DESARROLLO_URBANO/OF.XXVII1_2021-2024.pdf" TargetMode="External"/><Relationship Id="rId3432" Type="http://schemas.openxmlformats.org/officeDocument/2006/relationships/hyperlink" Target="http://transparencia.comitan.gob.mx/ART85/XXVII/DESARROLLO_URBANO/OFICIO_XXVII_2022.pdf" TargetMode="External"/><Relationship Id="rId146" Type="http://schemas.openxmlformats.org/officeDocument/2006/relationships/hyperlink" Target="http://transparencia.comitan.gob.mx/ART85/XXVII/DESARROLLO_URBANO/05248.pdf" TargetMode="External"/><Relationship Id="rId353" Type="http://schemas.openxmlformats.org/officeDocument/2006/relationships/hyperlink" Target="http://transparencia.comitan.gob.mx/ART85/XXVII/DESARROLLO_URBANO/A002219.pdf" TargetMode="External"/><Relationship Id="rId560" Type="http://schemas.openxmlformats.org/officeDocument/2006/relationships/hyperlink" Target="http://transparencia.comitan.gob.mx/ART85/XXVII/DESARROLLO_URBANO/S003337.pdf" TargetMode="External"/><Relationship Id="rId1190" Type="http://schemas.openxmlformats.org/officeDocument/2006/relationships/hyperlink" Target="http://transparencia.comitan.gob.mx/ART85/XXVII/DESARROLLO_URBANO/S004005.pdf" TargetMode="External"/><Relationship Id="rId2034" Type="http://schemas.openxmlformats.org/officeDocument/2006/relationships/hyperlink" Target="http://transparencia.comitan.gob.mx/ART85/XXVII/DESARROLLO_URBANO/OF.XXVII1_2021-2024.pdf" TargetMode="External"/><Relationship Id="rId2241" Type="http://schemas.openxmlformats.org/officeDocument/2006/relationships/hyperlink" Target="http://transparencia.comitan.gob.mx/ART85/XXVII/DESARROLLO_URBANO/OF.XXVII1_2021-2024.pdf" TargetMode="External"/><Relationship Id="rId213" Type="http://schemas.openxmlformats.org/officeDocument/2006/relationships/hyperlink" Target="http://transparencia.comitan.gob.mx/ART85/XXVII/DESARROLLO_URBANO/05222.pdf" TargetMode="External"/><Relationship Id="rId420" Type="http://schemas.openxmlformats.org/officeDocument/2006/relationships/hyperlink" Target="http://transparencia.comitan.gob.mx/ART85/XXVII/DESARROLLO_URBANO/A002340.pdf" TargetMode="External"/><Relationship Id="rId1050" Type="http://schemas.openxmlformats.org/officeDocument/2006/relationships/hyperlink" Target="http://transparencia.comitan.gob.mx/ART85/XXVII/DESARROLLO_URBANO/S003856.pdf" TargetMode="External"/><Relationship Id="rId2101" Type="http://schemas.openxmlformats.org/officeDocument/2006/relationships/hyperlink" Target="http://transparencia.comitan.gob.mx/ART85/XXVII/DESARROLLO_URBANO/OF.XXVII1_2021-2024.pdf" TargetMode="External"/><Relationship Id="rId1867" Type="http://schemas.openxmlformats.org/officeDocument/2006/relationships/hyperlink" Target="http://transparencia.comitan.gob.mx/ART85/XXVII/DESARROLLO_URBANO/03998.pdf" TargetMode="External"/><Relationship Id="rId2918" Type="http://schemas.openxmlformats.org/officeDocument/2006/relationships/hyperlink" Target="http://transparencia.comitan.gob.mx/ART85/XXVII/DESARROLLO_URBANO/OF.XXVII1_2021-2024.pdf" TargetMode="External"/><Relationship Id="rId1727" Type="http://schemas.openxmlformats.org/officeDocument/2006/relationships/hyperlink" Target="http://transparencia.comitan.gob.mx/ART85/XXVII/DESARROLLO_URBANO/22446.pdf" TargetMode="External"/><Relationship Id="rId1934" Type="http://schemas.openxmlformats.org/officeDocument/2006/relationships/hyperlink" Target="http://transparencia.comitan.gob.mx/ART85/XXVII/DESARROLLO_URBANO/05729.pdf" TargetMode="External"/><Relationship Id="rId3082" Type="http://schemas.openxmlformats.org/officeDocument/2006/relationships/hyperlink" Target="http://transparencia.comitan.gob.mx/ART85/XXVII/DESARROLLO_URBANO/05241.pdf" TargetMode="External"/><Relationship Id="rId19" Type="http://schemas.openxmlformats.org/officeDocument/2006/relationships/hyperlink" Target="http://transparencia.comitan.gob.mx/ART85/XXVII/DESARROLLO_URBANO/04950.pdf" TargetMode="External"/><Relationship Id="rId3759" Type="http://schemas.openxmlformats.org/officeDocument/2006/relationships/hyperlink" Target="http://transparencia.comitan.gob.mx/ART85/XXVII/DESARROLLO_URBANO/OF.XXVII1_2021-2024.pdf" TargetMode="External"/><Relationship Id="rId3" Type="http://schemas.openxmlformats.org/officeDocument/2006/relationships/hyperlink" Target="http://transparencia.comitan.gob.mx/ART85/XXVII/DESARROLLO_URBANO/05265.pdf" TargetMode="External"/><Relationship Id="rId887" Type="http://schemas.openxmlformats.org/officeDocument/2006/relationships/hyperlink" Target="http://transparencia.comitan.gob.mx/ART85/XXVII/DESARROLLO_URBANO/S003693.pdf" TargetMode="External"/><Relationship Id="rId2568" Type="http://schemas.openxmlformats.org/officeDocument/2006/relationships/hyperlink" Target="http://transparencia.comitan.gob.mx/ART85/XXVII/DESARROLLO_URBANO/OF.XXVII1_2021-2024.pdf" TargetMode="External"/><Relationship Id="rId2775" Type="http://schemas.openxmlformats.org/officeDocument/2006/relationships/hyperlink" Target="http://transparencia.comitan.gob.mx/ART85/XXVII/DESARROLLO_URBANO/R000307.pdf" TargetMode="External"/><Relationship Id="rId2982" Type="http://schemas.openxmlformats.org/officeDocument/2006/relationships/hyperlink" Target="http://transparencia.comitan.gob.mx/ART85/XXVII/DESARROLLO_URBANO/OF.XXVII1_2021-2024.pdf" TargetMode="External"/><Relationship Id="rId3619" Type="http://schemas.openxmlformats.org/officeDocument/2006/relationships/hyperlink" Target="http://transparencia.comitan.gob.mx/ART85/XXVII/DESARROLLO_URBANO/OF.XXVII1_2021-2024.pdf" TargetMode="External"/><Relationship Id="rId747" Type="http://schemas.openxmlformats.org/officeDocument/2006/relationships/hyperlink" Target="http://transparencia.comitan.gob.mx/ART85/XXVII/DESARROLLO_URBANO/S003550.pdf" TargetMode="External"/><Relationship Id="rId954" Type="http://schemas.openxmlformats.org/officeDocument/2006/relationships/hyperlink" Target="http://transparencia.comitan.gob.mx/ART85/XXVII/DESARROLLO_URBANO/S003760.pdf" TargetMode="External"/><Relationship Id="rId1377" Type="http://schemas.openxmlformats.org/officeDocument/2006/relationships/hyperlink" Target="http://transparencia.comitan.gob.mx/ART85/XXVII/DESARROLLO_URBANO/05043.pdf" TargetMode="External"/><Relationship Id="rId1584" Type="http://schemas.openxmlformats.org/officeDocument/2006/relationships/hyperlink" Target="http://transparencia.comitan.gob.mx/ART85/XXVII/DESARROLLO_URBANO/05492.pdf" TargetMode="External"/><Relationship Id="rId1791" Type="http://schemas.openxmlformats.org/officeDocument/2006/relationships/hyperlink" Target="http://transparencia.comitan.gob.mx/ART85/XXVII/DESARROLLO_URBANO/05742.pdf" TargetMode="External"/><Relationship Id="rId2428" Type="http://schemas.openxmlformats.org/officeDocument/2006/relationships/hyperlink" Target="http://transparencia.comitan.gob.mx/ART85/XXVII/DESARROLLO_URBANO/OF.XXVII1_2021-2024.pdf" TargetMode="External"/><Relationship Id="rId2635" Type="http://schemas.openxmlformats.org/officeDocument/2006/relationships/hyperlink" Target="http://transparencia.comitan.gob.mx/ART85/XXVII/DESARROLLO_URBANO/OF.XXVII1_2021-2024.pdf" TargetMode="External"/><Relationship Id="rId2842" Type="http://schemas.openxmlformats.org/officeDocument/2006/relationships/hyperlink" Target="http://transparencia.comitan.gob.mx/ART85/XXVII/DESARROLLO_URBANO/OFICIO_XXVII_2022.pdf" TargetMode="External"/><Relationship Id="rId83" Type="http://schemas.openxmlformats.org/officeDocument/2006/relationships/hyperlink" Target="http://transparencia.comitan.gob.mx/ART85/XXVII/DESARROLLO_URBANO/05164.pdf" TargetMode="External"/><Relationship Id="rId607" Type="http://schemas.openxmlformats.org/officeDocument/2006/relationships/hyperlink" Target="http://transparencia.comitan.gob.mx/ART85/XXVII/DESARROLLO_URBANO/S003397.pdf" TargetMode="External"/><Relationship Id="rId814" Type="http://schemas.openxmlformats.org/officeDocument/2006/relationships/hyperlink" Target="http://transparencia.comitan.gob.mx/ART85/XXVII/DESARROLLO_URBANO/S003618.pdf" TargetMode="External"/><Relationship Id="rId1237" Type="http://schemas.openxmlformats.org/officeDocument/2006/relationships/hyperlink" Target="http://transparencia.comitan.gob.mx/ART85/XXVII/DESARROLLO_URBANO/C000885.pdf" TargetMode="External"/><Relationship Id="rId1444" Type="http://schemas.openxmlformats.org/officeDocument/2006/relationships/hyperlink" Target="http://transparencia.comitan.gob.mx/ART85/XXVII/DESARROLLO_URBANO/23321.pdf" TargetMode="External"/><Relationship Id="rId1651" Type="http://schemas.openxmlformats.org/officeDocument/2006/relationships/hyperlink" Target="http://transparencia.comitan.gob.mx/ART85/XXVII/DESARROLLO_URBANO/05521.pdf" TargetMode="External"/><Relationship Id="rId2702" Type="http://schemas.openxmlformats.org/officeDocument/2006/relationships/hyperlink" Target="http://transparencia.comitan.gob.mx/ART85/XXVII/DESARROLLO_URBANO/OF.XXVII1_2021-2024.pdf" TargetMode="External"/><Relationship Id="rId1304" Type="http://schemas.openxmlformats.org/officeDocument/2006/relationships/hyperlink" Target="http://transparencia.comitan.gob.mx/ART85/XXVII/DESARROLLO_URBANO/23026.pdf" TargetMode="External"/><Relationship Id="rId1511" Type="http://schemas.openxmlformats.org/officeDocument/2006/relationships/hyperlink" Target="http://transparencia.comitan.gob.mx/ART85/XXVII/DESARROLLO_URBANO/05603.pdf" TargetMode="External"/><Relationship Id="rId3269" Type="http://schemas.openxmlformats.org/officeDocument/2006/relationships/hyperlink" Target="http://transparencia.comitan.gob.mx/ART85/XXVII/DESARROLLO_URBANO/OF.XXVII1_2021-2024.pdf" TargetMode="External"/><Relationship Id="rId3476" Type="http://schemas.openxmlformats.org/officeDocument/2006/relationships/hyperlink" Target="http://transparencia.comitan.gob.mx/ART85/XXVII/DESARROLLO_URBANO/OF.XXVII1_2021-2024.pdf" TargetMode="External"/><Relationship Id="rId3683" Type="http://schemas.openxmlformats.org/officeDocument/2006/relationships/hyperlink" Target="http://transparencia.comitan.gob.mx/ART85/XXVII/DESARROLLO_URBANO/OFICIO_XXVII_2022.pdf" TargetMode="External"/><Relationship Id="rId10" Type="http://schemas.openxmlformats.org/officeDocument/2006/relationships/hyperlink" Target="http://transparencia.comitan.gob.mx/ART85/XXVII/DESARROLLO_URBANO/04489.pdf" TargetMode="External"/><Relationship Id="rId397" Type="http://schemas.openxmlformats.org/officeDocument/2006/relationships/hyperlink" Target="http://transparencia.comitan.gob.mx/ART85/XXVII/DESARROLLO_URBANO/A002312.pdf" TargetMode="External"/><Relationship Id="rId2078" Type="http://schemas.openxmlformats.org/officeDocument/2006/relationships/hyperlink" Target="http://transparencia.comitan.gob.mx/ART85/XXVII/DESARROLLO_URBANO/OF.XXVII1_2021-2024.pdf" TargetMode="External"/><Relationship Id="rId2285" Type="http://schemas.openxmlformats.org/officeDocument/2006/relationships/hyperlink" Target="http://transparencia.comitan.gob.mx/ART85/XXVII/DESARROLLO_URBANO/OF.XXVII1_2021-2024.pdf" TargetMode="External"/><Relationship Id="rId2492" Type="http://schemas.openxmlformats.org/officeDocument/2006/relationships/hyperlink" Target="http://transparencia.comitan.gob.mx/ART85/XXVII/DESARROLLO_URBANO/OF.XXVII1_2021-2024.pdf" TargetMode="External"/><Relationship Id="rId3129" Type="http://schemas.openxmlformats.org/officeDocument/2006/relationships/hyperlink" Target="http://transparencia.comitan.gob.mx/ART85/XXVII/DESARROLLO_URBANO/05584.pdf" TargetMode="External"/><Relationship Id="rId3336" Type="http://schemas.openxmlformats.org/officeDocument/2006/relationships/hyperlink" Target="http://transparencia.comitan.gob.mx/ART85/XXVII/DESARROLLO_URBANO/T000404.pdf" TargetMode="External"/><Relationship Id="rId257" Type="http://schemas.openxmlformats.org/officeDocument/2006/relationships/hyperlink" Target="http://transparencia.comitan.gob.mx/ART85/XXVII/DESARROLLO_URBANO/OF.XXVII1_2021-2024.pdf" TargetMode="External"/><Relationship Id="rId464" Type="http://schemas.openxmlformats.org/officeDocument/2006/relationships/hyperlink" Target="http://transparencia.comitan.gob.mx/ART85/XXVII/DESARROLLO_URBANO/A002393.pdf" TargetMode="External"/><Relationship Id="rId1094" Type="http://schemas.openxmlformats.org/officeDocument/2006/relationships/hyperlink" Target="http://transparencia.comitan.gob.mx/ART85/XXVII/DESARROLLO_URBANO/S003900.pdf" TargetMode="External"/><Relationship Id="rId2145" Type="http://schemas.openxmlformats.org/officeDocument/2006/relationships/hyperlink" Target="http://transparencia.comitan.gob.mx/ART85/XXVII/DESARROLLO_URBANO/OF.XXVII1_2021-2024.pdf" TargetMode="External"/><Relationship Id="rId3543" Type="http://schemas.openxmlformats.org/officeDocument/2006/relationships/hyperlink" Target="http://transparencia.comitan.gob.mx/ART85/XXVII/DESARROLLO_URBANO/P0008.pdf" TargetMode="External"/><Relationship Id="rId3750" Type="http://schemas.openxmlformats.org/officeDocument/2006/relationships/hyperlink" Target="http://transparencia.comitan.gob.mx/ART85/XXVII/DESARROLLO_URBANO/OF.XXVII1_2021-2024.pdf" TargetMode="External"/><Relationship Id="rId117" Type="http://schemas.openxmlformats.org/officeDocument/2006/relationships/hyperlink" Target="http://transparencia.comitan.gob.mx/ART85/XXVII/DESARROLLO_URBANO/05167.pdf" TargetMode="External"/><Relationship Id="rId671" Type="http://schemas.openxmlformats.org/officeDocument/2006/relationships/hyperlink" Target="http://transparencia.comitan.gob.mx/ART85/XXVII/DESARROLLO_URBANO/S003461.pdf" TargetMode="External"/><Relationship Id="rId2352" Type="http://schemas.openxmlformats.org/officeDocument/2006/relationships/hyperlink" Target="http://transparencia.comitan.gob.mx/ART85/XXVII/DESARROLLO_URBANO/OF.XXVII1_2021-2024.pdf" TargetMode="External"/><Relationship Id="rId3403" Type="http://schemas.openxmlformats.org/officeDocument/2006/relationships/hyperlink" Target="http://transparencia.comitan.gob.mx/ART85/XXVII/DESARROLLO_URBANO/05027.pdf" TargetMode="External"/><Relationship Id="rId3610" Type="http://schemas.openxmlformats.org/officeDocument/2006/relationships/hyperlink" Target="http://transparencia.comitan.gob.mx/ART85/XXVII/DESARROLLO_URBANO/OF.XXVII1_2021-2024.pdf" TargetMode="External"/><Relationship Id="rId324" Type="http://schemas.openxmlformats.org/officeDocument/2006/relationships/hyperlink" Target="http://transparencia.comitan.gob.mx/ART85/XXVII/DESARROLLO_URBANO/A002097.pdf" TargetMode="External"/><Relationship Id="rId531" Type="http://schemas.openxmlformats.org/officeDocument/2006/relationships/hyperlink" Target="http://transparencia.comitan.gob.mx/ART85/XXVII/DESARROLLO_URBANO/S003303.pdf" TargetMode="External"/><Relationship Id="rId1161" Type="http://schemas.openxmlformats.org/officeDocument/2006/relationships/hyperlink" Target="http://transparencia.comitan.gob.mx/ART85/XXVII/DESARROLLO_URBANO/S003976.pdf" TargetMode="External"/><Relationship Id="rId2005" Type="http://schemas.openxmlformats.org/officeDocument/2006/relationships/hyperlink" Target="http://transparencia.comitan.gob.mx/ART85/XXVII/DESARROLLO_URBANO/21515.pdf" TargetMode="External"/><Relationship Id="rId2212" Type="http://schemas.openxmlformats.org/officeDocument/2006/relationships/hyperlink" Target="http://transparencia.comitan.gob.mx/ART85/XXVII/DESARROLLO_URBANO/OF.XXVII1_2021-2024.pdf" TargetMode="External"/><Relationship Id="rId1021" Type="http://schemas.openxmlformats.org/officeDocument/2006/relationships/hyperlink" Target="http://transparencia.comitan.gob.mx/ART85/XXVII/DESARROLLO_URBANO/S003827.pdf" TargetMode="External"/><Relationship Id="rId1978" Type="http://schemas.openxmlformats.org/officeDocument/2006/relationships/hyperlink" Target="http://transparencia.comitan.gob.mx/ART85/XXVII/DESARROLLO_URBANO/21773.pdf" TargetMode="External"/><Relationship Id="rId3193" Type="http://schemas.openxmlformats.org/officeDocument/2006/relationships/hyperlink" Target="http://transparencia.comitan.gob.mx/ART85/XXVII/DESARROLLO_URBANO/OFICIO_XXVII_2022.pdf" TargetMode="External"/><Relationship Id="rId1838" Type="http://schemas.openxmlformats.org/officeDocument/2006/relationships/hyperlink" Target="http://transparencia.comitan.gob.mx/ART85/XXVII/DESARROLLO_URBANO/05372.pdf" TargetMode="External"/><Relationship Id="rId3053" Type="http://schemas.openxmlformats.org/officeDocument/2006/relationships/hyperlink" Target="http://transparencia.comitan.gob.mx/ART85/XXVII/DESARROLLO_URBANO/US0598.pdf" TargetMode="External"/><Relationship Id="rId3260" Type="http://schemas.openxmlformats.org/officeDocument/2006/relationships/hyperlink" Target="http://transparencia.comitan.gob.mx/ART85/XXVII/DESARROLLO_URBANO/OF.XXVII1_2021-2024.pdf" TargetMode="External"/><Relationship Id="rId181" Type="http://schemas.openxmlformats.org/officeDocument/2006/relationships/hyperlink" Target="http://transparencia.comitan.gob.mx/ART85/XXVII/DESARROLLO_URBANO/05058.pdf" TargetMode="External"/><Relationship Id="rId1905" Type="http://schemas.openxmlformats.org/officeDocument/2006/relationships/hyperlink" Target="http://transparencia.comitan.gob.mx/ART85/XXVII/DESARROLLO_URBANO/05697.pdf" TargetMode="External"/><Relationship Id="rId3120" Type="http://schemas.openxmlformats.org/officeDocument/2006/relationships/hyperlink" Target="http://transparencia.comitan.gob.mx/ART85/XXVII/DESARROLLO_URBANO/05031.pdf" TargetMode="External"/><Relationship Id="rId998" Type="http://schemas.openxmlformats.org/officeDocument/2006/relationships/hyperlink" Target="http://transparencia.comitan.gob.mx/ART85/XXVII/DESARROLLO_URBANO/S003804.pdf" TargetMode="External"/><Relationship Id="rId2679" Type="http://schemas.openxmlformats.org/officeDocument/2006/relationships/hyperlink" Target="http://transparencia.comitan.gob.mx/ART85/XXVII/DESARROLLO_URBANO/OF.XXVII1_2021-2024.pdf" TargetMode="External"/><Relationship Id="rId2886" Type="http://schemas.openxmlformats.org/officeDocument/2006/relationships/hyperlink" Target="http://transparencia.comitan.gob.mx/ART85/XXVII/DESARROLLO_URBANO/OF.XXVII1_2021-2024.pdf" TargetMode="External"/><Relationship Id="rId858" Type="http://schemas.openxmlformats.org/officeDocument/2006/relationships/hyperlink" Target="http://transparencia.comitan.gob.mx/ART85/XXVII/DESARROLLO_URBANO/S003664.pdf" TargetMode="External"/><Relationship Id="rId1488" Type="http://schemas.openxmlformats.org/officeDocument/2006/relationships/hyperlink" Target="http://transparencia.comitan.gob.mx/ART85/XXVII/DESARROLLO_URBANO/04926.pdf" TargetMode="External"/><Relationship Id="rId1695" Type="http://schemas.openxmlformats.org/officeDocument/2006/relationships/hyperlink" Target="http://transparencia.comitan.gob.mx/ART85/XXVII/DESARROLLO_URBANO/05057.pdf" TargetMode="External"/><Relationship Id="rId2539" Type="http://schemas.openxmlformats.org/officeDocument/2006/relationships/hyperlink" Target="http://transparencia.comitan.gob.mx/ART85/XXVII/DESARROLLO_URBANO/OF.XXVII1_2021-2024.pdf" TargetMode="External"/><Relationship Id="rId2746" Type="http://schemas.openxmlformats.org/officeDocument/2006/relationships/hyperlink" Target="http://transparencia.comitan.gob.mx/ART85/XXVII/DESARROLLO_URBANO/OF.XXVII1_2021-2024.pdf" TargetMode="External"/><Relationship Id="rId2953" Type="http://schemas.openxmlformats.org/officeDocument/2006/relationships/hyperlink" Target="http://transparencia.comitan.gob.mx/ART85/XXVII/DESARROLLO_URBANO/21519.pdf" TargetMode="External"/><Relationship Id="rId718" Type="http://schemas.openxmlformats.org/officeDocument/2006/relationships/hyperlink" Target="http://transparencia.comitan.gob.mx/ART85/XXVII/DESARROLLO_URBANO/S003521.pdf" TargetMode="External"/><Relationship Id="rId925" Type="http://schemas.openxmlformats.org/officeDocument/2006/relationships/hyperlink" Target="http://transparencia.comitan.gob.mx/ART85/XXVII/DESARROLLO_URBANO/S003731.pdf" TargetMode="External"/><Relationship Id="rId1348" Type="http://schemas.openxmlformats.org/officeDocument/2006/relationships/hyperlink" Target="http://transparencia.comitan.gob.mx/ART85/XXVII/DESARROLLO_URBANO/05164.pdf" TargetMode="External"/><Relationship Id="rId1555" Type="http://schemas.openxmlformats.org/officeDocument/2006/relationships/hyperlink" Target="http://transparencia.comitan.gob.mx/ART85/XXVII/DESARROLLO_URBANO/05267.pdf" TargetMode="External"/><Relationship Id="rId1762" Type="http://schemas.openxmlformats.org/officeDocument/2006/relationships/hyperlink" Target="http://transparencia.comitan.gob.mx/ART85/XXVII/DESARROLLO_URBANO/05428.pdf" TargetMode="External"/><Relationship Id="rId2606" Type="http://schemas.openxmlformats.org/officeDocument/2006/relationships/hyperlink" Target="http://transparencia.comitan.gob.mx/ART85/XXVII/DESARROLLO_URBANO/OF.XXVII1_2021-2024.pdf" TargetMode="External"/><Relationship Id="rId1208" Type="http://schemas.openxmlformats.org/officeDocument/2006/relationships/hyperlink" Target="http://transparencia.comitan.gob.mx/ART85/XXVII/DESARROLLO_URBANO/S004043.pdf" TargetMode="External"/><Relationship Id="rId1415" Type="http://schemas.openxmlformats.org/officeDocument/2006/relationships/hyperlink" Target="http://transparencia.comitan.gob.mx/ART85/XXVII/DESARROLLO_URBANO/04912.pdf" TargetMode="External"/><Relationship Id="rId2813" Type="http://schemas.openxmlformats.org/officeDocument/2006/relationships/hyperlink" Target="http://transparencia.comitan.gob.mx/ART85/XXVII/DESARROLLO_URBANO/05079.pdf" TargetMode="External"/><Relationship Id="rId54" Type="http://schemas.openxmlformats.org/officeDocument/2006/relationships/hyperlink" Target="http://transparencia.comitan.gob.mx/ART85/XXVII/DESARROLLO_URBANO/05226.pdf" TargetMode="External"/><Relationship Id="rId1622" Type="http://schemas.openxmlformats.org/officeDocument/2006/relationships/hyperlink" Target="http://transparencia.comitan.gob.mx/ART85/XXVII/DESARROLLO_URBANO/05470.pdf" TargetMode="External"/><Relationship Id="rId2189" Type="http://schemas.openxmlformats.org/officeDocument/2006/relationships/hyperlink" Target="http://transparencia.comitan.gob.mx/ART85/XXVII/DESARROLLO_URBANO/OF.XXVII1_2021-2024.pdf" TargetMode="External"/><Relationship Id="rId3587" Type="http://schemas.openxmlformats.org/officeDocument/2006/relationships/hyperlink" Target="http://transparencia.comitan.gob.mx/ART85/XXVII/DESARROLLO_URBANO/OFICIO_XXVII_2022.pdf" TargetMode="External"/><Relationship Id="rId2396" Type="http://schemas.openxmlformats.org/officeDocument/2006/relationships/hyperlink" Target="http://transparencia.comitan.gob.mx/ART85/XXVII/DESARROLLO_URBANO/OF.XXVII1_2021-2024.pdf" TargetMode="External"/><Relationship Id="rId3447" Type="http://schemas.openxmlformats.org/officeDocument/2006/relationships/hyperlink" Target="http://transparencia.comitan.gob.mx/ART85/XXVII/DESARROLLO_URBANO/OFICIO_XXVII_2022.pdf" TargetMode="External"/><Relationship Id="rId3654" Type="http://schemas.openxmlformats.org/officeDocument/2006/relationships/hyperlink" Target="http://transparencia.comitan.gob.mx/ART85/XXVII/DESARROLLO_URBANO/05576.pdf" TargetMode="External"/><Relationship Id="rId368" Type="http://schemas.openxmlformats.org/officeDocument/2006/relationships/hyperlink" Target="http://transparencia.comitan.gob.mx/ART85/XXVII/DESARROLLO_URBANO/A002237.pdf" TargetMode="External"/><Relationship Id="rId575" Type="http://schemas.openxmlformats.org/officeDocument/2006/relationships/hyperlink" Target="http://transparencia.comitan.gob.mx/ART85/XXVII/DESARROLLO_URBANO/S003355.pdf" TargetMode="External"/><Relationship Id="rId782" Type="http://schemas.openxmlformats.org/officeDocument/2006/relationships/hyperlink" Target="http://transparencia.comitan.gob.mx/ART85/XXVII/DESARROLLO_URBANO/S003586.pdf" TargetMode="External"/><Relationship Id="rId2049" Type="http://schemas.openxmlformats.org/officeDocument/2006/relationships/hyperlink" Target="http://transparencia.comitan.gob.mx/ART85/XXVII/DESARROLLO_URBANO/OF.XXVII1_2021-2024.pdf" TargetMode="External"/><Relationship Id="rId2256" Type="http://schemas.openxmlformats.org/officeDocument/2006/relationships/hyperlink" Target="http://transparencia.comitan.gob.mx/ART85/XXVII/DESARROLLO_URBANO/OF.XXVII1_2021-2024.pdf" TargetMode="External"/><Relationship Id="rId2463" Type="http://schemas.openxmlformats.org/officeDocument/2006/relationships/hyperlink" Target="http://transparencia.comitan.gob.mx/ART85/XXVII/DESARROLLO_URBANO/OF.XXVII1_2021-2024.pdf" TargetMode="External"/><Relationship Id="rId2670" Type="http://schemas.openxmlformats.org/officeDocument/2006/relationships/hyperlink" Target="http://transparencia.comitan.gob.mx/ART85/XXVII/DESARROLLO_URBANO/OF.XXVII1_2021-2024.pdf" TargetMode="External"/><Relationship Id="rId3307" Type="http://schemas.openxmlformats.org/officeDocument/2006/relationships/hyperlink" Target="http://transparencia.comitan.gob.mx/ART85/XXVII/DESARROLLO_URBANO/OF.XXVII1_2021-2024.pdf" TargetMode="External"/><Relationship Id="rId3514" Type="http://schemas.openxmlformats.org/officeDocument/2006/relationships/hyperlink" Target="http://transparencia.comitan.gob.mx/ART85/XXVII/DESARROLLO_URBANO/OF.XXVII1_2021-2024.pdf" TargetMode="External"/><Relationship Id="rId3721" Type="http://schemas.openxmlformats.org/officeDocument/2006/relationships/hyperlink" Target="http://transparencia.comitan.gob.mx/ART85/XXVII/DESARROLLO_URBANO/OF.XXVII1_2021-2024.pdf" TargetMode="External"/><Relationship Id="rId228" Type="http://schemas.openxmlformats.org/officeDocument/2006/relationships/hyperlink" Target="http://transparencia.comitan.gob.mx/ART85/XXVII/DESARROLLO_URBANO/OFICIO_XXVII_2022.pdf" TargetMode="External"/><Relationship Id="rId435" Type="http://schemas.openxmlformats.org/officeDocument/2006/relationships/hyperlink" Target="http://transparencia.comitan.gob.mx/ART85/XXVII/DESARROLLO_URBANO/A002359.pdf" TargetMode="External"/><Relationship Id="rId642" Type="http://schemas.openxmlformats.org/officeDocument/2006/relationships/hyperlink" Target="http://transparencia.comitan.gob.mx/ART85/XXVII/DESARROLLO_URBANO/S003432.pdf" TargetMode="External"/><Relationship Id="rId1065" Type="http://schemas.openxmlformats.org/officeDocument/2006/relationships/hyperlink" Target="http://transparencia.comitan.gob.mx/ART85/XXVII/DESARROLLO_URBANO/S003871.pdf" TargetMode="External"/><Relationship Id="rId1272" Type="http://schemas.openxmlformats.org/officeDocument/2006/relationships/hyperlink" Target="http://transparencia.comitan.gob.mx/ART85/XXVII/DESARROLLO_URBANO/04993.pdf" TargetMode="External"/><Relationship Id="rId2116" Type="http://schemas.openxmlformats.org/officeDocument/2006/relationships/hyperlink" Target="http://transparencia.comitan.gob.mx/ART85/XXVII/DESARROLLO_URBANO/OF.XXVII1_2021-2024.pdf" TargetMode="External"/><Relationship Id="rId2323" Type="http://schemas.openxmlformats.org/officeDocument/2006/relationships/hyperlink" Target="http://transparencia.comitan.gob.mx/ART85/XXVII/DESARROLLO_URBANO/OF.XXVII1_2021-2024.pdf" TargetMode="External"/><Relationship Id="rId2530" Type="http://schemas.openxmlformats.org/officeDocument/2006/relationships/hyperlink" Target="http://transparencia.comitan.gob.mx/ART85/XXVII/DESARROLLO_URBANO/OF.XXVII1_2021-2024.pdf" TargetMode="External"/><Relationship Id="rId502" Type="http://schemas.openxmlformats.org/officeDocument/2006/relationships/hyperlink" Target="http://transparencia.comitan.gob.mx/ART85/XXVII/DESARROLLO_URBANO/S003091.pdf" TargetMode="External"/><Relationship Id="rId1132" Type="http://schemas.openxmlformats.org/officeDocument/2006/relationships/hyperlink" Target="http://transparencia.comitan.gob.mx/ART85/XXVII/DESARROLLO_URBANO/S003946.pdf" TargetMode="External"/><Relationship Id="rId3097" Type="http://schemas.openxmlformats.org/officeDocument/2006/relationships/hyperlink" Target="http://transparencia.comitan.gob.mx/ART85/XXVII/DESARROLLO_URBANO/05610.pdf" TargetMode="External"/><Relationship Id="rId1949" Type="http://schemas.openxmlformats.org/officeDocument/2006/relationships/hyperlink" Target="http://transparencia.comitan.gob.mx/ART85/XXVII/DESARROLLO_URBANO/05738.pdf" TargetMode="External"/><Relationship Id="rId3164" Type="http://schemas.openxmlformats.org/officeDocument/2006/relationships/hyperlink" Target="http://transparencia.comitan.gob.mx/ART85/XXVII/DESARROLLO_URBANO/OFICIO_XXVII_2022.pdf" TargetMode="External"/><Relationship Id="rId292" Type="http://schemas.openxmlformats.org/officeDocument/2006/relationships/hyperlink" Target="http://transparencia.comitan.gob.mx/ART85/XXVII/DESARROLLO_URBANO/A001882.pdf" TargetMode="External"/><Relationship Id="rId1809" Type="http://schemas.openxmlformats.org/officeDocument/2006/relationships/hyperlink" Target="http://transparencia.comitan.gob.mx/ART85/XXVII/DESARROLLO_URBANO/05324.pdf" TargetMode="External"/><Relationship Id="rId3371" Type="http://schemas.openxmlformats.org/officeDocument/2006/relationships/hyperlink" Target="http://transparencia.comitan.gob.mx/ART85/XXVII/DESARROLLO_URBANO/05625.pdf" TargetMode="External"/><Relationship Id="rId2180" Type="http://schemas.openxmlformats.org/officeDocument/2006/relationships/hyperlink" Target="http://transparencia.comitan.gob.mx/ART85/XXVII/DESARROLLO_URBANO/OF.XXVII1_2021-2024.pdf" TargetMode="External"/><Relationship Id="rId3024" Type="http://schemas.openxmlformats.org/officeDocument/2006/relationships/hyperlink" Target="http://transparencia.comitan.gob.mx/ART85/XXVII/DESARROLLO_URBANO/US0596.pdf" TargetMode="External"/><Relationship Id="rId3231" Type="http://schemas.openxmlformats.org/officeDocument/2006/relationships/hyperlink" Target="http://transparencia.comitan.gob.mx/ART85/XXVII/DESARROLLO_URBANO/OF.XXVII1_2021-2024.pdf" TargetMode="External"/><Relationship Id="rId152" Type="http://schemas.openxmlformats.org/officeDocument/2006/relationships/hyperlink" Target="http://transparencia.comitan.gob.mx/ART85/XXVII/DESARROLLO_URBANO/04951.pdf" TargetMode="External"/><Relationship Id="rId2040" Type="http://schemas.openxmlformats.org/officeDocument/2006/relationships/hyperlink" Target="http://transparencia.comitan.gob.mx/ART85/XXVII/DESARROLLO_URBANO/OF.XXVII1_2021-2024.pdf" TargetMode="External"/><Relationship Id="rId2997" Type="http://schemas.openxmlformats.org/officeDocument/2006/relationships/hyperlink" Target="http://transparencia.comitan.gob.mx/ART85/XXVII/DESARROLLO_URBANO/OF.XXVII1_2021-2024.pdf" TargetMode="External"/><Relationship Id="rId969" Type="http://schemas.openxmlformats.org/officeDocument/2006/relationships/hyperlink" Target="http://transparencia.comitan.gob.mx/ART85/XXVII/DESARROLLO_URBANO/S003775.pdf" TargetMode="External"/><Relationship Id="rId1599" Type="http://schemas.openxmlformats.org/officeDocument/2006/relationships/hyperlink" Target="http://transparencia.comitan.gob.mx/ART85/XXVII/DESARROLLO_URBANO/05411.pdf" TargetMode="External"/><Relationship Id="rId1459" Type="http://schemas.openxmlformats.org/officeDocument/2006/relationships/hyperlink" Target="http://transparencia.comitan.gob.mx/ART85/XXVII/DESARROLLO_URBANO/05129.pdf" TargetMode="External"/><Relationship Id="rId2857" Type="http://schemas.openxmlformats.org/officeDocument/2006/relationships/hyperlink" Target="http://transparencia.comitan.gob.mx/ART85/XXVII/DESARROLLO_URBANO/OFICIO_XXVII_2022.pdf" TargetMode="External"/><Relationship Id="rId98" Type="http://schemas.openxmlformats.org/officeDocument/2006/relationships/hyperlink" Target="http://transparencia.comitan.gob.mx/ART85/XXVII/DESARROLLO_URBANO/05098.pdf" TargetMode="External"/><Relationship Id="rId829" Type="http://schemas.openxmlformats.org/officeDocument/2006/relationships/hyperlink" Target="http://transparencia.comitan.gob.mx/ART85/XXVII/DESARROLLO_URBANO/S003635.pdf" TargetMode="External"/><Relationship Id="rId1666" Type="http://schemas.openxmlformats.org/officeDocument/2006/relationships/hyperlink" Target="http://transparencia.comitan.gob.mx/ART85/XXVII/DESARROLLO_URBANO/05402.pdf" TargetMode="External"/><Relationship Id="rId1873" Type="http://schemas.openxmlformats.org/officeDocument/2006/relationships/hyperlink" Target="http://transparencia.comitan.gob.mx/ART85/XXVII/DESARROLLO_URBANO/05446.pdf" TargetMode="External"/><Relationship Id="rId2717" Type="http://schemas.openxmlformats.org/officeDocument/2006/relationships/hyperlink" Target="http://transparencia.comitan.gob.mx/ART85/XXVII/DESARROLLO_URBANO/OF.XXVII1_2021-2024.pdf" TargetMode="External"/><Relationship Id="rId2924" Type="http://schemas.openxmlformats.org/officeDocument/2006/relationships/hyperlink" Target="http://transparencia.comitan.gob.mx/ART85/XXVII/DESARROLLO_URBANO/OF.XXVII1_2021-2024.pdf" TargetMode="External"/><Relationship Id="rId1319" Type="http://schemas.openxmlformats.org/officeDocument/2006/relationships/hyperlink" Target="http://transparencia.comitan.gob.mx/ART85/XXVII/DESARROLLO_URBANO/22511.pdf" TargetMode="External"/><Relationship Id="rId1526" Type="http://schemas.openxmlformats.org/officeDocument/2006/relationships/hyperlink" Target="http://transparencia.comitan.gob.mx/ART85/XXVII/DESARROLLO_URBANO/05145.pdf" TargetMode="External"/><Relationship Id="rId1733" Type="http://schemas.openxmlformats.org/officeDocument/2006/relationships/hyperlink" Target="http://transparencia.comitan.gob.mx/ART85/XXVII/DESARROLLO_URBANO/23226.pdf" TargetMode="External"/><Relationship Id="rId1940" Type="http://schemas.openxmlformats.org/officeDocument/2006/relationships/hyperlink" Target="http://transparencia.comitan.gob.mx/ART85/XXVII/DESARROLLO_URBANO/05715.pdf" TargetMode="External"/><Relationship Id="rId25" Type="http://schemas.openxmlformats.org/officeDocument/2006/relationships/hyperlink" Target="http://transparencia.comitan.gob.mx/ART85/XXVII/DESARROLLO_URBANO/05052.pdf" TargetMode="External"/><Relationship Id="rId1800" Type="http://schemas.openxmlformats.org/officeDocument/2006/relationships/hyperlink" Target="http://transparencia.comitan.gob.mx/ART85/XXVII/DESARROLLO_URBANO/05333.pdf" TargetMode="External"/><Relationship Id="rId3698" Type="http://schemas.openxmlformats.org/officeDocument/2006/relationships/hyperlink" Target="http://transparencia.comitan.gob.mx/ART85/XXVII/DESARROLLO_URBANO/OF.XXVII1_2021-2024.pdf" TargetMode="External"/><Relationship Id="rId3558" Type="http://schemas.openxmlformats.org/officeDocument/2006/relationships/hyperlink" Target="http://transparencia.comitan.gob.mx/ART85/XXVII/DESARROLLO_URBANO/22491.pdf" TargetMode="External"/><Relationship Id="rId3765" Type="http://schemas.openxmlformats.org/officeDocument/2006/relationships/hyperlink" Target="http://transparencia.comitan.gob.mx/ART85/XXVII/DESARROLLO_URBANO/OF.XXVII1_2021-2024.pdf" TargetMode="External"/><Relationship Id="rId479" Type="http://schemas.openxmlformats.org/officeDocument/2006/relationships/hyperlink" Target="http://transparencia.comitan.gob.mx/ART85/XXVII/DESARROLLO_URBANO/A002504.pdf" TargetMode="External"/><Relationship Id="rId686" Type="http://schemas.openxmlformats.org/officeDocument/2006/relationships/hyperlink" Target="http://transparencia.comitan.gob.mx/ART85/XXVII/DESARROLLO_URBANO/S003483.pdf" TargetMode="External"/><Relationship Id="rId893" Type="http://schemas.openxmlformats.org/officeDocument/2006/relationships/hyperlink" Target="http://transparencia.comitan.gob.mx/ART85/XXVII/DESARROLLO_URBANO/S003699.pdf" TargetMode="External"/><Relationship Id="rId2367" Type="http://schemas.openxmlformats.org/officeDocument/2006/relationships/hyperlink" Target="http://transparencia.comitan.gob.mx/ART85/XXVII/DESARROLLO_URBANO/OF.XXVII1_2021-2024.pdf" TargetMode="External"/><Relationship Id="rId2574" Type="http://schemas.openxmlformats.org/officeDocument/2006/relationships/hyperlink" Target="http://transparencia.comitan.gob.mx/ART85/XXVII/DESARROLLO_URBANO/OF.XXVII1_2021-2024.pdf" TargetMode="External"/><Relationship Id="rId2781" Type="http://schemas.openxmlformats.org/officeDocument/2006/relationships/hyperlink" Target="http://transparencia.comitan.gob.mx/ART85/XXVII/DESARROLLO_URBANO/R000320.pdf" TargetMode="External"/><Relationship Id="rId3418" Type="http://schemas.openxmlformats.org/officeDocument/2006/relationships/hyperlink" Target="http://transparencia.comitan.gob.mx/ART85/XXVII/DESARROLLO_URBANO/OFICIO_XXVII_2022.pdf" TargetMode="External"/><Relationship Id="rId3625" Type="http://schemas.openxmlformats.org/officeDocument/2006/relationships/hyperlink" Target="http://transparencia.comitan.gob.mx/ART85/XXVII/DESARROLLO_URBANO/OF.XXVII1_2021-2024.pdf" TargetMode="External"/><Relationship Id="rId339" Type="http://schemas.openxmlformats.org/officeDocument/2006/relationships/hyperlink" Target="http://transparencia.comitan.gob.mx/ART85/XXVII/DESARROLLO_URBANO/A002202.pdf" TargetMode="External"/><Relationship Id="rId546" Type="http://schemas.openxmlformats.org/officeDocument/2006/relationships/hyperlink" Target="http://transparencia.comitan.gob.mx/ART85/XXVII/DESARROLLO_URBANO/S003323.pdf" TargetMode="External"/><Relationship Id="rId753" Type="http://schemas.openxmlformats.org/officeDocument/2006/relationships/hyperlink" Target="http://transparencia.comitan.gob.mx/ART85/XXVII/DESARROLLO_URBANO/S003556.pdf" TargetMode="External"/><Relationship Id="rId1176" Type="http://schemas.openxmlformats.org/officeDocument/2006/relationships/hyperlink" Target="http://transparencia.comitan.gob.mx/ART85/XXVII/DESARROLLO_URBANO/S003991.pdf" TargetMode="External"/><Relationship Id="rId1383" Type="http://schemas.openxmlformats.org/officeDocument/2006/relationships/hyperlink" Target="http://transparencia.comitan.gob.mx/ART85/XXVII/DESARROLLO_URBANO/04961.pdf" TargetMode="External"/><Relationship Id="rId2227" Type="http://schemas.openxmlformats.org/officeDocument/2006/relationships/hyperlink" Target="http://transparencia.comitan.gob.mx/ART85/XXVII/DESARROLLO_URBANO/OF.XXVII1_2021-2024.pdf" TargetMode="External"/><Relationship Id="rId2434" Type="http://schemas.openxmlformats.org/officeDocument/2006/relationships/hyperlink" Target="http://transparencia.comitan.gob.mx/ART85/XXVII/DESARROLLO_URBANO/OF.XXVII1_2021-2024.pdf" TargetMode="External"/><Relationship Id="rId406" Type="http://schemas.openxmlformats.org/officeDocument/2006/relationships/hyperlink" Target="http://transparencia.comitan.gob.mx/ART85/XXVII/DESARROLLO_URBANO/A002326.pdf" TargetMode="External"/><Relationship Id="rId960" Type="http://schemas.openxmlformats.org/officeDocument/2006/relationships/hyperlink" Target="http://transparencia.comitan.gob.mx/ART85/XXVII/DESARROLLO_URBANO/S003766.pdf" TargetMode="External"/><Relationship Id="rId1036" Type="http://schemas.openxmlformats.org/officeDocument/2006/relationships/hyperlink" Target="http://transparencia.comitan.gob.mx/ART85/XXVII/DESARROLLO_URBANO/S003842.pdf" TargetMode="External"/><Relationship Id="rId1243" Type="http://schemas.openxmlformats.org/officeDocument/2006/relationships/hyperlink" Target="http://transparencia.comitan.gob.mx/ART85/XXVII/DESARROLLO_URBANO/C000910.pdf" TargetMode="External"/><Relationship Id="rId1590" Type="http://schemas.openxmlformats.org/officeDocument/2006/relationships/hyperlink" Target="http://transparencia.comitan.gob.mx/ART85/XXVII/DESARROLLO_URBANO/05405.pdf" TargetMode="External"/><Relationship Id="rId2641" Type="http://schemas.openxmlformats.org/officeDocument/2006/relationships/hyperlink" Target="http://transparencia.comitan.gob.mx/ART85/XXVII/DESARROLLO_URBANO/OF.XXVII1_2021-2024.pdf" TargetMode="External"/><Relationship Id="rId613" Type="http://schemas.openxmlformats.org/officeDocument/2006/relationships/hyperlink" Target="http://transparencia.comitan.gob.mx/ART85/XXVII/DESARROLLO_URBANO/S003403.pdf" TargetMode="External"/><Relationship Id="rId820" Type="http://schemas.openxmlformats.org/officeDocument/2006/relationships/hyperlink" Target="http://transparencia.comitan.gob.mx/ART85/XXVII/DESARROLLO_URBANO/S003626.pdf" TargetMode="External"/><Relationship Id="rId1450" Type="http://schemas.openxmlformats.org/officeDocument/2006/relationships/hyperlink" Target="http://transparencia.comitan.gob.mx/ART85/XXVII/DESARROLLO_URBANO/05205.pdf" TargetMode="External"/><Relationship Id="rId2501" Type="http://schemas.openxmlformats.org/officeDocument/2006/relationships/hyperlink" Target="http://transparencia.comitan.gob.mx/ART85/XXVII/DESARROLLO_URBANO/OF.XXVII1_2021-2024.pdf" TargetMode="External"/><Relationship Id="rId1103" Type="http://schemas.openxmlformats.org/officeDocument/2006/relationships/hyperlink" Target="http://transparencia.comitan.gob.mx/ART85/XXVII/DESARROLLO_URBANO/S003909.pdf" TargetMode="External"/><Relationship Id="rId1310" Type="http://schemas.openxmlformats.org/officeDocument/2006/relationships/hyperlink" Target="http://transparencia.comitan.gob.mx/ART85/XXVII/DESARROLLO_URBANO/05032.pdf" TargetMode="External"/><Relationship Id="rId3068" Type="http://schemas.openxmlformats.org/officeDocument/2006/relationships/hyperlink" Target="http://transparencia.comitan.gob.mx/ART85/XXVII/DESARROLLO_URBANO/US0606.pdf" TargetMode="External"/><Relationship Id="rId3275" Type="http://schemas.openxmlformats.org/officeDocument/2006/relationships/hyperlink" Target="http://transparencia.comitan.gob.mx/ART85/XXVII/DESARROLLO_URBANO/OF.XXVII1_2021-2024.pdf" TargetMode="External"/><Relationship Id="rId3482" Type="http://schemas.openxmlformats.org/officeDocument/2006/relationships/hyperlink" Target="http://transparencia.comitan.gob.mx/ART85/XXVII/DESARROLLO_URBANO/OF.XXVII1_2021-2024.pdf" TargetMode="External"/><Relationship Id="rId196" Type="http://schemas.openxmlformats.org/officeDocument/2006/relationships/hyperlink" Target="http://transparencia.comitan.gob.mx/ART85/XXVII/DESARROLLO_URBANO/05556.pdf" TargetMode="External"/><Relationship Id="rId2084" Type="http://schemas.openxmlformats.org/officeDocument/2006/relationships/hyperlink" Target="http://transparencia.comitan.gob.mx/ART85/XXVII/DESARROLLO_URBANO/OF.XXVII1_2021-2024.pdf" TargetMode="External"/><Relationship Id="rId2291" Type="http://schemas.openxmlformats.org/officeDocument/2006/relationships/hyperlink" Target="http://transparencia.comitan.gob.mx/ART85/XXVII/DESARROLLO_URBANO/OF.XXVII1_2021-2024.pdf" TargetMode="External"/><Relationship Id="rId3135" Type="http://schemas.openxmlformats.org/officeDocument/2006/relationships/hyperlink" Target="http://transparencia.comitan.gob.mx/ART85/XXVII/DESARROLLO_URBANO/OFICIO_XXVII_2022.pdf" TargetMode="External"/><Relationship Id="rId3342" Type="http://schemas.openxmlformats.org/officeDocument/2006/relationships/hyperlink" Target="http://transparencia.comitan.gob.mx/ART85/XXVII/DESARROLLO_URBANO/T000410.pdf" TargetMode="External"/><Relationship Id="rId263" Type="http://schemas.openxmlformats.org/officeDocument/2006/relationships/hyperlink" Target="http://transparencia.comitan.gob.mx/ART85/XXVII/DESARROLLO_URBANO/A001765.pdf" TargetMode="External"/><Relationship Id="rId470" Type="http://schemas.openxmlformats.org/officeDocument/2006/relationships/hyperlink" Target="http://transparencia.comitan.gob.mx/ART85/XXVII/DESARROLLO_URBANO/A002399.pdf" TargetMode="External"/><Relationship Id="rId2151" Type="http://schemas.openxmlformats.org/officeDocument/2006/relationships/hyperlink" Target="http://transparencia.comitan.gob.mx/ART85/XXVII/DESARROLLO_URBANO/OF.XXVII1_2021-2024.pdf" TargetMode="External"/><Relationship Id="rId3202" Type="http://schemas.openxmlformats.org/officeDocument/2006/relationships/hyperlink" Target="http://transparencia.comitan.gob.mx/ART85/XXVII/DESARROLLO_URBANO/OF.XXVII1_2021-2024.pdf" TargetMode="External"/><Relationship Id="rId123" Type="http://schemas.openxmlformats.org/officeDocument/2006/relationships/hyperlink" Target="http://transparencia.comitan.gob.mx/ART85/XXVII/DESARROLLO_URBANO/04959.pdf" TargetMode="External"/><Relationship Id="rId330" Type="http://schemas.openxmlformats.org/officeDocument/2006/relationships/hyperlink" Target="http://transparencia.comitan.gob.mx/ART85/XXVII/DESARROLLO_URBANO/A002184.pdf" TargetMode="External"/><Relationship Id="rId2011" Type="http://schemas.openxmlformats.org/officeDocument/2006/relationships/hyperlink" Target="http://transparencia.comitan.gob.mx/ART85/XXVII/DESARROLLO_URBANO/OF.XXVII1_2021-2024.pdf" TargetMode="External"/><Relationship Id="rId2968" Type="http://schemas.openxmlformats.org/officeDocument/2006/relationships/hyperlink" Target="http://transparencia.comitan.gob.mx/ART85/XXVII/DESARROLLO_URBANO/OFICIO_XXVII_2022.pdf" TargetMode="External"/><Relationship Id="rId1777" Type="http://schemas.openxmlformats.org/officeDocument/2006/relationships/hyperlink" Target="http://transparencia.comitan.gob.mx/ART85/XXVII/DESARROLLO_URBANO/05526.pdf" TargetMode="External"/><Relationship Id="rId1984" Type="http://schemas.openxmlformats.org/officeDocument/2006/relationships/hyperlink" Target="http://transparencia.comitan.gob.mx/ART85/XXVII/DESARROLLO_URBANO/05091.pdf" TargetMode="External"/><Relationship Id="rId2828" Type="http://schemas.openxmlformats.org/officeDocument/2006/relationships/hyperlink" Target="http://transparencia.comitan.gob.mx/ART85/XXVII/DESARROLLO_URBANO/05185.pdf" TargetMode="External"/><Relationship Id="rId69" Type="http://schemas.openxmlformats.org/officeDocument/2006/relationships/hyperlink" Target="http://transparencia.comitan.gob.mx/ART85/XXVII/DESARROLLO_URBANO/05252.pdf" TargetMode="External"/><Relationship Id="rId1637" Type="http://schemas.openxmlformats.org/officeDocument/2006/relationships/hyperlink" Target="http://transparencia.comitan.gob.mx/ART85/XXVII/DESARROLLO_URBANO/05349.pdf" TargetMode="External"/><Relationship Id="rId1844" Type="http://schemas.openxmlformats.org/officeDocument/2006/relationships/hyperlink" Target="http://transparencia.comitan.gob.mx/ART85/XXVII/DESARROLLO_URBANO/05471.pdf" TargetMode="External"/><Relationship Id="rId1704" Type="http://schemas.openxmlformats.org/officeDocument/2006/relationships/hyperlink" Target="http://transparencia.comitan.gob.mx/ART85/XXVII/DESARROLLO_URBANO/05346.pdf" TargetMode="External"/><Relationship Id="rId1911" Type="http://schemas.openxmlformats.org/officeDocument/2006/relationships/hyperlink" Target="http://transparencia.comitan.gob.mx/ART85/XXVII/DESARROLLO_URBANO/05705.pdf" TargetMode="External"/><Relationship Id="rId3669" Type="http://schemas.openxmlformats.org/officeDocument/2006/relationships/hyperlink" Target="http://transparencia.comitan.gob.mx/ART85/XXVII/DESARROLLO_URBANO/OFICIO_XXVII_2022.pdf" TargetMode="External"/><Relationship Id="rId797" Type="http://schemas.openxmlformats.org/officeDocument/2006/relationships/hyperlink" Target="http://transparencia.comitan.gob.mx/ART85/XXVII/DESARROLLO_URBANO/S003601.pdf" TargetMode="External"/><Relationship Id="rId2478" Type="http://schemas.openxmlformats.org/officeDocument/2006/relationships/hyperlink" Target="http://transparencia.comitan.gob.mx/ART85/XXVII/DESARROLLO_URBANO/OF.XXVII1_2021-2024.pdf" TargetMode="External"/><Relationship Id="rId1287" Type="http://schemas.openxmlformats.org/officeDocument/2006/relationships/hyperlink" Target="http://transparencia.comitan.gob.mx/ART85/XXVII/DESARROLLO_URBANO/05049.pdf" TargetMode="External"/><Relationship Id="rId2685" Type="http://schemas.openxmlformats.org/officeDocument/2006/relationships/hyperlink" Target="http://transparencia.comitan.gob.mx/ART85/XXVII/DESARROLLO_URBANO/OF.XXVII1_2021-2024.pdf" TargetMode="External"/><Relationship Id="rId2892" Type="http://schemas.openxmlformats.org/officeDocument/2006/relationships/hyperlink" Target="http://transparencia.comitan.gob.mx/ART85/XXVII/DESARROLLO_URBANO/OF.XXVII1_2021-2024.pdf" TargetMode="External"/><Relationship Id="rId3529" Type="http://schemas.openxmlformats.org/officeDocument/2006/relationships/hyperlink" Target="http://transparencia.comitan.gob.mx/ART85/XXVII/DESARROLLO_URBANO/OF.XXVII1_2021-2024.pdf" TargetMode="External"/><Relationship Id="rId3736" Type="http://schemas.openxmlformats.org/officeDocument/2006/relationships/hyperlink" Target="http://transparencia.comitan.gob.mx/ART85/XXVII/DESARROLLO_URBANO/22201.pdf" TargetMode="External"/><Relationship Id="rId657" Type="http://schemas.openxmlformats.org/officeDocument/2006/relationships/hyperlink" Target="http://transparencia.comitan.gob.mx/ART85/XXVII/DESARROLLO_URBANO/S003447.pdf" TargetMode="External"/><Relationship Id="rId864" Type="http://schemas.openxmlformats.org/officeDocument/2006/relationships/hyperlink" Target="http://transparencia.comitan.gob.mx/ART85/XXVII/DESARROLLO_URBANO/S003670.pdf" TargetMode="External"/><Relationship Id="rId1494" Type="http://schemas.openxmlformats.org/officeDocument/2006/relationships/hyperlink" Target="http://transparencia.comitan.gob.mx/ART85/XXVII/DESARROLLO_URBANO/050733.pdf" TargetMode="External"/><Relationship Id="rId2338" Type="http://schemas.openxmlformats.org/officeDocument/2006/relationships/hyperlink" Target="http://transparencia.comitan.gob.mx/ART85/XXVII/DESARROLLO_URBANO/OF.XXVII1_2021-2024.pdf" TargetMode="External"/><Relationship Id="rId2545" Type="http://schemas.openxmlformats.org/officeDocument/2006/relationships/hyperlink" Target="http://transparencia.comitan.gob.mx/ART85/XXVII/DESARROLLO_URBANO/OF.XXVII1_2021-2024.pdf" TargetMode="External"/><Relationship Id="rId2752" Type="http://schemas.openxmlformats.org/officeDocument/2006/relationships/hyperlink" Target="http://transparencia.comitan.gob.mx/ART85/XXVII/DESARROLLO_URBANO/OF.XXVII1_2021-2024.pdf" TargetMode="External"/><Relationship Id="rId517" Type="http://schemas.openxmlformats.org/officeDocument/2006/relationships/hyperlink" Target="http://transparencia.comitan.gob.mx/ART85/XXVII/DESARROLLO_URBANO/S003134.pdf" TargetMode="External"/><Relationship Id="rId724" Type="http://schemas.openxmlformats.org/officeDocument/2006/relationships/hyperlink" Target="http://transparencia.comitan.gob.mx/ART85/XXVII/DESARROLLO_URBANO/S003527.pdf" TargetMode="External"/><Relationship Id="rId931" Type="http://schemas.openxmlformats.org/officeDocument/2006/relationships/hyperlink" Target="http://transparencia.comitan.gob.mx/ART85/XXVII/DESARROLLO_URBANO/S003737.pdf" TargetMode="External"/><Relationship Id="rId1147" Type="http://schemas.openxmlformats.org/officeDocument/2006/relationships/hyperlink" Target="http://transparencia.comitan.gob.mx/ART85/XXVII/DESARROLLO_URBANO/S003962.pdf" TargetMode="External"/><Relationship Id="rId1354" Type="http://schemas.openxmlformats.org/officeDocument/2006/relationships/hyperlink" Target="http://transparencia.comitan.gob.mx/ART85/XXVII/DESARROLLO_URBANO/05230.pdf" TargetMode="External"/><Relationship Id="rId1561" Type="http://schemas.openxmlformats.org/officeDocument/2006/relationships/hyperlink" Target="http://transparencia.comitan.gob.mx/ART85/XXVII/DESARROLLO_URBANO/05611.pdf" TargetMode="External"/><Relationship Id="rId2405" Type="http://schemas.openxmlformats.org/officeDocument/2006/relationships/hyperlink" Target="http://transparencia.comitan.gob.mx/ART85/XXVII/DESARROLLO_URBANO/OF.XXVII1_2021-2024.pdf" TargetMode="External"/><Relationship Id="rId2612" Type="http://schemas.openxmlformats.org/officeDocument/2006/relationships/hyperlink" Target="http://transparencia.comitan.gob.mx/ART85/XXVII/DESARROLLO_URBANO/OF.XXVII1_2021-2024.pdf" TargetMode="External"/><Relationship Id="rId60" Type="http://schemas.openxmlformats.org/officeDocument/2006/relationships/hyperlink" Target="http://transparencia.comitan.gob.mx/ART85/XXVII/DESARROLLO_URBANO/05633.pdf" TargetMode="External"/><Relationship Id="rId1007" Type="http://schemas.openxmlformats.org/officeDocument/2006/relationships/hyperlink" Target="http://transparencia.comitan.gob.mx/ART85/XXVII/DESARROLLO_URBANO/S003813.pdf" TargetMode="External"/><Relationship Id="rId1214" Type="http://schemas.openxmlformats.org/officeDocument/2006/relationships/hyperlink" Target="http://transparencia.comitan.gob.mx/ART85/XXVII/DESARROLLO_URBANO/C000897.pdf" TargetMode="External"/><Relationship Id="rId1421" Type="http://schemas.openxmlformats.org/officeDocument/2006/relationships/hyperlink" Target="http://transparencia.comitan.gob.mx/ART85/XXVII/DESARROLLO_URBANO/05201.pdf" TargetMode="External"/><Relationship Id="rId3179" Type="http://schemas.openxmlformats.org/officeDocument/2006/relationships/hyperlink" Target="http://transparencia.comitan.gob.mx/ART85/XXVII/DESARROLLO_URBANO/OFICIO_XXVII_2022.pdf" TargetMode="External"/><Relationship Id="rId3386" Type="http://schemas.openxmlformats.org/officeDocument/2006/relationships/hyperlink" Target="http://transparencia.comitan.gob.mx/ART85/XXVII/DESARROLLO_URBANO/05027.pdf" TargetMode="External"/><Relationship Id="rId3593" Type="http://schemas.openxmlformats.org/officeDocument/2006/relationships/hyperlink" Target="http://transparencia.comitan.gob.mx/ART85/XXVII/DESARROLLO_URBANO/OF.XXVII1_2021-2024.pdf" TargetMode="External"/><Relationship Id="rId2195" Type="http://schemas.openxmlformats.org/officeDocument/2006/relationships/hyperlink" Target="http://transparencia.comitan.gob.mx/ART85/XXVII/DESARROLLO_URBANO/OF.XXVII1_2021-2024.pdf" TargetMode="External"/><Relationship Id="rId3039" Type="http://schemas.openxmlformats.org/officeDocument/2006/relationships/hyperlink" Target="http://transparencia.comitan.gob.mx/ART85/XXVII/DESARROLLO_URBANO/US0562.pdf" TargetMode="External"/><Relationship Id="rId3246" Type="http://schemas.openxmlformats.org/officeDocument/2006/relationships/hyperlink" Target="http://transparencia.comitan.gob.mx/ART85/XXVII/DESARROLLO_URBANO/OF.XXVII1_2021-2024.pdf" TargetMode="External"/><Relationship Id="rId3453" Type="http://schemas.openxmlformats.org/officeDocument/2006/relationships/hyperlink" Target="http://transparencia.comitan.gob.mx/ART85/XXVII/DESARROLLO_URBANO/OF.XXVII1_2021-2024.pdf" TargetMode="External"/><Relationship Id="rId167" Type="http://schemas.openxmlformats.org/officeDocument/2006/relationships/hyperlink" Target="http://transparencia.comitan.gob.mx/ART85/XXVII/DESARROLLO_URBANO/05769.pdf" TargetMode="External"/><Relationship Id="rId374" Type="http://schemas.openxmlformats.org/officeDocument/2006/relationships/hyperlink" Target="http://transparencia.comitan.gob.mx/ART85/XXVII/DESARROLLO_URBANO/A002245.pdf" TargetMode="External"/><Relationship Id="rId581" Type="http://schemas.openxmlformats.org/officeDocument/2006/relationships/hyperlink" Target="http://transparencia.comitan.gob.mx/ART85/XXVII/DESARROLLO_URBANO/S003370.pdf" TargetMode="External"/><Relationship Id="rId2055" Type="http://schemas.openxmlformats.org/officeDocument/2006/relationships/hyperlink" Target="http://transparencia.comitan.gob.mx/ART85/XXVII/DESARROLLO_URBANO/OF.XXVII1_2021-2024.pdf" TargetMode="External"/><Relationship Id="rId2262" Type="http://schemas.openxmlformats.org/officeDocument/2006/relationships/hyperlink" Target="http://transparencia.comitan.gob.mx/ART85/XXVII/DESARROLLO_URBANO/OF.XXVII1_2021-2024.pdf" TargetMode="External"/><Relationship Id="rId3106" Type="http://schemas.openxmlformats.org/officeDocument/2006/relationships/hyperlink" Target="http://transparencia.comitan.gob.mx/ART85/XXVII/DESARROLLO_URBANO/05640.pdf" TargetMode="External"/><Relationship Id="rId3660" Type="http://schemas.openxmlformats.org/officeDocument/2006/relationships/hyperlink" Target="http://transparencia.comitan.gob.mx/ART85/XXVII/DESARROLLO_URBANO/05621.pdf" TargetMode="External"/><Relationship Id="rId234" Type="http://schemas.openxmlformats.org/officeDocument/2006/relationships/hyperlink" Target="http://transparencia.comitan.gob.mx/ART85/XXVII/DESARROLLO_URBANO/OFICIO_XXVII_2022.pdf" TargetMode="External"/><Relationship Id="rId3313" Type="http://schemas.openxmlformats.org/officeDocument/2006/relationships/hyperlink" Target="http://transparencia.comitan.gob.mx/ART85/XXVII/DESARROLLO_URBANO/OF.XXVII1_2021-2024.pdf" TargetMode="External"/><Relationship Id="rId3520" Type="http://schemas.openxmlformats.org/officeDocument/2006/relationships/hyperlink" Target="http://transparencia.comitan.gob.mx/ART85/XXVII/DESARROLLO_URBANO/OF.XXVII1_2021-2024.pdf" TargetMode="External"/><Relationship Id="rId441" Type="http://schemas.openxmlformats.org/officeDocument/2006/relationships/hyperlink" Target="http://transparencia.comitan.gob.mx/ART85/XXVII/DESARROLLO_URBANO/A002368.pdf" TargetMode="External"/><Relationship Id="rId1071" Type="http://schemas.openxmlformats.org/officeDocument/2006/relationships/hyperlink" Target="http://transparencia.comitan.gob.mx/ART85/XXVII/DESARROLLO_URBANO/S003877.pdf" TargetMode="External"/><Relationship Id="rId2122" Type="http://schemas.openxmlformats.org/officeDocument/2006/relationships/hyperlink" Target="http://transparencia.comitan.gob.mx/ART85/XXVII/DESARROLLO_URBANO/OF.XXVII1_2021-2024.pdf" TargetMode="External"/><Relationship Id="rId301" Type="http://schemas.openxmlformats.org/officeDocument/2006/relationships/hyperlink" Target="http://transparencia.comitan.gob.mx/ART85/XXVII/DESARROLLO_URBANO/A001892.pdf" TargetMode="External"/><Relationship Id="rId1888" Type="http://schemas.openxmlformats.org/officeDocument/2006/relationships/hyperlink" Target="http://transparencia.comitan.gob.mx/ART85/XXVII/DESARROLLO_URBANO/05547.pdf" TargetMode="External"/><Relationship Id="rId2939" Type="http://schemas.openxmlformats.org/officeDocument/2006/relationships/hyperlink" Target="http://transparencia.comitan.gob.mx/ART85/XXVII/DESARROLLO_URBANO/PA000149.pdf" TargetMode="External"/><Relationship Id="rId1748" Type="http://schemas.openxmlformats.org/officeDocument/2006/relationships/hyperlink" Target="http://transparencia.comitan.gob.mx/ART85/XXVII/DESARROLLO_URBANO/23264.pdf" TargetMode="External"/><Relationship Id="rId1955" Type="http://schemas.openxmlformats.org/officeDocument/2006/relationships/hyperlink" Target="http://transparencia.comitan.gob.mx/ART85/XXVII/DESARROLLO_URBANO/05743.pdf" TargetMode="External"/><Relationship Id="rId3170" Type="http://schemas.openxmlformats.org/officeDocument/2006/relationships/hyperlink" Target="http://transparencia.comitan.gob.mx/ART85/XXVII/DESARROLLO_URBANO/OFICIO_XXVII_2022.pdf" TargetMode="External"/><Relationship Id="rId1608" Type="http://schemas.openxmlformats.org/officeDocument/2006/relationships/hyperlink" Target="http://transparencia.comitan.gob.mx/ART85/XXVII/DESARROLLO_URBANO/05420.pdf" TargetMode="External"/><Relationship Id="rId1815" Type="http://schemas.openxmlformats.org/officeDocument/2006/relationships/hyperlink" Target="http://transparencia.comitan.gob.mx/ART85/XXVII/DESARROLLO_URBANO/05327.pdf" TargetMode="External"/><Relationship Id="rId3030" Type="http://schemas.openxmlformats.org/officeDocument/2006/relationships/hyperlink" Target="http://transparencia.comitan.gob.mx/ART85/XXVII/DESARROLLO_URBANO/US0557.pdf" TargetMode="External"/><Relationship Id="rId2589" Type="http://schemas.openxmlformats.org/officeDocument/2006/relationships/hyperlink" Target="http://transparencia.comitan.gob.mx/ART85/XXVII/DESARROLLO_URBANO/OF.XXVII1_2021-2024.pdf" TargetMode="External"/><Relationship Id="rId2796" Type="http://schemas.openxmlformats.org/officeDocument/2006/relationships/hyperlink" Target="http://transparencia.comitan.gob.mx/ART85/XXVII/DESARROLLO_URBANO/R000309.pdf" TargetMode="External"/><Relationship Id="rId768" Type="http://schemas.openxmlformats.org/officeDocument/2006/relationships/hyperlink" Target="http://transparencia.comitan.gob.mx/ART85/XXVII/DESARROLLO_URBANO/S003571.pdf" TargetMode="External"/><Relationship Id="rId975" Type="http://schemas.openxmlformats.org/officeDocument/2006/relationships/hyperlink" Target="http://transparencia.comitan.gob.mx/ART85/XXVII/DESARROLLO_URBANO/S003781.pdf" TargetMode="External"/><Relationship Id="rId1398" Type="http://schemas.openxmlformats.org/officeDocument/2006/relationships/hyperlink" Target="http://transparencia.comitan.gob.mx/ART85/XXVII/DESARROLLO_URBANO/05141.pdf" TargetMode="External"/><Relationship Id="rId2449" Type="http://schemas.openxmlformats.org/officeDocument/2006/relationships/hyperlink" Target="http://transparencia.comitan.gob.mx/ART85/XXVII/DESARROLLO_URBANO/OF.XXVII1_2021-2024.pdf" TargetMode="External"/><Relationship Id="rId2656" Type="http://schemas.openxmlformats.org/officeDocument/2006/relationships/hyperlink" Target="http://transparencia.comitan.gob.mx/ART85/XXVII/DESARROLLO_URBANO/OF.XXVII1_2021-2024.pdf" TargetMode="External"/><Relationship Id="rId2863" Type="http://schemas.openxmlformats.org/officeDocument/2006/relationships/hyperlink" Target="http://transparencia.comitan.gob.mx/ART85/XXVII/DESARROLLO_URBANO/OFICIO_XXVII_2022.pdf" TargetMode="External"/><Relationship Id="rId3707" Type="http://schemas.openxmlformats.org/officeDocument/2006/relationships/hyperlink" Target="http://transparencia.comitan.gob.mx/ART85/XXVII/DESARROLLO_URBANO/OF.XXVII1_2021-2024.pdf" TargetMode="External"/><Relationship Id="rId628" Type="http://schemas.openxmlformats.org/officeDocument/2006/relationships/hyperlink" Target="http://transparencia.comitan.gob.mx/ART85/XXVII/DESARROLLO_URBANO/S003418.pdf" TargetMode="External"/><Relationship Id="rId835" Type="http://schemas.openxmlformats.org/officeDocument/2006/relationships/hyperlink" Target="http://transparencia.comitan.gob.mx/ART85/XXVII/DESARROLLO_URBANO/S003641.pdf" TargetMode="External"/><Relationship Id="rId1258" Type="http://schemas.openxmlformats.org/officeDocument/2006/relationships/hyperlink" Target="http://transparencia.comitan.gob.mx/ART85/XXVII/DESARROLLO_URBANO/21560.pdf" TargetMode="External"/><Relationship Id="rId1465" Type="http://schemas.openxmlformats.org/officeDocument/2006/relationships/hyperlink" Target="http://transparencia.comitan.gob.mx/ART85/XXVII/DESARROLLO_URBANO/05123.pdf" TargetMode="External"/><Relationship Id="rId1672" Type="http://schemas.openxmlformats.org/officeDocument/2006/relationships/hyperlink" Target="http://transparencia.comitan.gob.mx/ART85/XXVII/DESARROLLO_URBANO/05452.pdf" TargetMode="External"/><Relationship Id="rId2309" Type="http://schemas.openxmlformats.org/officeDocument/2006/relationships/hyperlink" Target="http://transparencia.comitan.gob.mx/ART85/XXVII/DESARROLLO_URBANO/OF.XXVII1_2021-2024.pdf" TargetMode="External"/><Relationship Id="rId2516" Type="http://schemas.openxmlformats.org/officeDocument/2006/relationships/hyperlink" Target="http://transparencia.comitan.gob.mx/ART85/XXVII/DESARROLLO_URBANO/OF.XXVII1_2021-2024.pdf" TargetMode="External"/><Relationship Id="rId2723" Type="http://schemas.openxmlformats.org/officeDocument/2006/relationships/hyperlink" Target="http://transparencia.comitan.gob.mx/ART85/XXVII/DESARROLLO_URBANO/OF.XXVII1_2021-2024.pdf" TargetMode="External"/><Relationship Id="rId1118" Type="http://schemas.openxmlformats.org/officeDocument/2006/relationships/hyperlink" Target="http://transparencia.comitan.gob.mx/ART85/XXVII/DESARROLLO_URBANO/S003928.pdf" TargetMode="External"/><Relationship Id="rId1325" Type="http://schemas.openxmlformats.org/officeDocument/2006/relationships/hyperlink" Target="http://transparencia.comitan.gob.mx/ART85/XXVII/DESARROLLO_URBANO/05026.pdf" TargetMode="External"/><Relationship Id="rId1532" Type="http://schemas.openxmlformats.org/officeDocument/2006/relationships/hyperlink" Target="http://transparencia.comitan.gob.mx/ART85/XXVII/DESARROLLO_URBANO/05263.pdf" TargetMode="External"/><Relationship Id="rId2930" Type="http://schemas.openxmlformats.org/officeDocument/2006/relationships/hyperlink" Target="http://transparencia.comitan.gob.mx/ART85/XXVII/DESARROLLO_URBANO/OF.XXVII1_2021-2024.pdf" TargetMode="External"/><Relationship Id="rId902" Type="http://schemas.openxmlformats.org/officeDocument/2006/relationships/hyperlink" Target="http://transparencia.comitan.gob.mx/ART85/XXVII/DESARROLLO_URBANO/S003708.pdf" TargetMode="External"/><Relationship Id="rId3497" Type="http://schemas.openxmlformats.org/officeDocument/2006/relationships/hyperlink" Target="http://transparencia.comitan.gob.mx/ART85/XXVII/DESARROLLO_URBANO/OF.XXVII1_2021-2024.pdf" TargetMode="External"/><Relationship Id="rId31" Type="http://schemas.openxmlformats.org/officeDocument/2006/relationships/hyperlink" Target="http://transparencia.comitan.gob.mx/ART85/XXVII/DESARROLLO_URBANO/05605.pdf" TargetMode="External"/><Relationship Id="rId2099" Type="http://schemas.openxmlformats.org/officeDocument/2006/relationships/hyperlink" Target="http://transparencia.comitan.gob.mx/ART85/XXVII/DESARROLLO_URBANO/OF.XXVII1_2021-2024.pdf" TargetMode="External"/><Relationship Id="rId278" Type="http://schemas.openxmlformats.org/officeDocument/2006/relationships/hyperlink" Target="http://transparencia.comitan.gob.mx/ART85/XXVII/DESARROLLO_URBANO/A001868.pdf" TargetMode="External"/><Relationship Id="rId3357" Type="http://schemas.openxmlformats.org/officeDocument/2006/relationships/hyperlink" Target="http://transparencia.comitan.gob.mx/ART85/XXVII/DESARROLLO_URBANO/T000430.pdf" TargetMode="External"/><Relationship Id="rId3564" Type="http://schemas.openxmlformats.org/officeDocument/2006/relationships/hyperlink" Target="http://transparencia.comitan.gob.mx/ART85/XXVII/DESARROLLO_URBANO/05266.pdf" TargetMode="External"/><Relationship Id="rId3771" Type="http://schemas.openxmlformats.org/officeDocument/2006/relationships/hyperlink" Target="http://transparencia.comitan.gob.mx/ART85/XXVII/DESARROLLO_URBANO/OF.XXVII1_2021-2024.pdf" TargetMode="External"/><Relationship Id="rId485" Type="http://schemas.openxmlformats.org/officeDocument/2006/relationships/hyperlink" Target="http://transparencia.comitan.gob.mx/ART85/XXVII/DESARROLLO_URBANO/S002586.pdf" TargetMode="External"/><Relationship Id="rId692" Type="http://schemas.openxmlformats.org/officeDocument/2006/relationships/hyperlink" Target="http://transparencia.comitan.gob.mx/ART85/XXVII/DESARROLLO_URBANO/S003489.pdf" TargetMode="External"/><Relationship Id="rId2166" Type="http://schemas.openxmlformats.org/officeDocument/2006/relationships/hyperlink" Target="http://transparencia.comitan.gob.mx/ART85/XXVII/DESARROLLO_URBANO/OF.XXVII1_2021-2024.pdf" TargetMode="External"/><Relationship Id="rId2373" Type="http://schemas.openxmlformats.org/officeDocument/2006/relationships/hyperlink" Target="http://transparencia.comitan.gob.mx/ART85/XXVII/DESARROLLO_URBANO/OF.XXVII1_2021-2024.pdf" TargetMode="External"/><Relationship Id="rId2580" Type="http://schemas.openxmlformats.org/officeDocument/2006/relationships/hyperlink" Target="http://transparencia.comitan.gob.mx/ART85/XXVII/DESARROLLO_URBANO/OF.XXVII1_2021-2024.pdf" TargetMode="External"/><Relationship Id="rId3217" Type="http://schemas.openxmlformats.org/officeDocument/2006/relationships/hyperlink" Target="http://transparencia.comitan.gob.mx/ART85/XXVII/DESARROLLO_URBANO/OF.XXVII1_2021-2024.pdf" TargetMode="External"/><Relationship Id="rId3424" Type="http://schemas.openxmlformats.org/officeDocument/2006/relationships/hyperlink" Target="http://transparencia.comitan.gob.mx/ART85/XXVII/DESARROLLO_URBANO/OFICIO_XXVII_2022.pdf" TargetMode="External"/><Relationship Id="rId3631" Type="http://schemas.openxmlformats.org/officeDocument/2006/relationships/hyperlink" Target="http://transparencia.comitan.gob.mx/ART85/XXVII/DESARROLLO_URBANO/06031.pdf" TargetMode="External"/><Relationship Id="rId138" Type="http://schemas.openxmlformats.org/officeDocument/2006/relationships/hyperlink" Target="http://transparencia.comitan.gob.mx/ART85/XXVII/DESARROLLO_URBANO/05772.pdf" TargetMode="External"/><Relationship Id="rId345" Type="http://schemas.openxmlformats.org/officeDocument/2006/relationships/hyperlink" Target="http://transparencia.comitan.gob.mx/ART85/XXVII/DESARROLLO_URBANO/A002210.pdf" TargetMode="External"/><Relationship Id="rId552" Type="http://schemas.openxmlformats.org/officeDocument/2006/relationships/hyperlink" Target="http://transparencia.comitan.gob.mx/ART85/XXVII/DESARROLLO_URBANO/S003329.pdf" TargetMode="External"/><Relationship Id="rId1182" Type="http://schemas.openxmlformats.org/officeDocument/2006/relationships/hyperlink" Target="http://transparencia.comitan.gob.mx/ART85/XXVII/DESARROLLO_URBANO/S003997.pdf" TargetMode="External"/><Relationship Id="rId2026" Type="http://schemas.openxmlformats.org/officeDocument/2006/relationships/hyperlink" Target="http://transparencia.comitan.gob.mx/ART85/XXVII/DESARROLLO_URBANO/OF.XXVII1_2021-2024.pdf" TargetMode="External"/><Relationship Id="rId2233" Type="http://schemas.openxmlformats.org/officeDocument/2006/relationships/hyperlink" Target="http://transparencia.comitan.gob.mx/ART85/XXVII/DESARROLLO_URBANO/OF.XXVII1_2021-2024.pdf" TargetMode="External"/><Relationship Id="rId2440" Type="http://schemas.openxmlformats.org/officeDocument/2006/relationships/hyperlink" Target="http://transparencia.comitan.gob.mx/ART85/XXVII/DESARROLLO_URBANO/OF.XXVII1_2021-2024.pdf" TargetMode="External"/><Relationship Id="rId205" Type="http://schemas.openxmlformats.org/officeDocument/2006/relationships/hyperlink" Target="http://transparencia.comitan.gob.mx/ART85/XXVII/DESARROLLO_URBANO/05202.pdf" TargetMode="External"/><Relationship Id="rId412" Type="http://schemas.openxmlformats.org/officeDocument/2006/relationships/hyperlink" Target="http://transparencia.comitan.gob.mx/ART85/XXVII/DESARROLLO_URBANO/A002332.pdf" TargetMode="External"/><Relationship Id="rId1042" Type="http://schemas.openxmlformats.org/officeDocument/2006/relationships/hyperlink" Target="http://transparencia.comitan.gob.mx/ART85/XXVII/DESARROLLO_URBANO/S003848.pdf" TargetMode="External"/><Relationship Id="rId2300" Type="http://schemas.openxmlformats.org/officeDocument/2006/relationships/hyperlink" Target="http://transparencia.comitan.gob.mx/ART85/XXVII/DESARROLLO_URBANO/OF.XXVII1_2021-2024.pdf" TargetMode="External"/><Relationship Id="rId1999" Type="http://schemas.openxmlformats.org/officeDocument/2006/relationships/hyperlink" Target="http://transparencia.comitan.gob.mx/ART85/XXVII/DESARROLLO_URBANO/05288.pdf" TargetMode="External"/><Relationship Id="rId1859" Type="http://schemas.openxmlformats.org/officeDocument/2006/relationships/hyperlink" Target="http://transparencia.comitan.gob.mx/ART85/XXVII/DESARROLLO_URBANO/05379.pdf" TargetMode="External"/><Relationship Id="rId3074" Type="http://schemas.openxmlformats.org/officeDocument/2006/relationships/hyperlink" Target="http://transparencia.comitan.gob.mx/ART85/XXVII/DESARROLLO_URBANO/05142.pdf" TargetMode="External"/><Relationship Id="rId1719" Type="http://schemas.openxmlformats.org/officeDocument/2006/relationships/hyperlink" Target="http://transparencia.comitan.gob.mx/ART85/XXVII/DESARROLLO_URBANO/05344.pdf" TargetMode="External"/><Relationship Id="rId1926" Type="http://schemas.openxmlformats.org/officeDocument/2006/relationships/hyperlink" Target="http://transparencia.comitan.gob.mx/ART85/XXVII/DESARROLLO_URBANO/05721.pdf" TargetMode="External"/><Relationship Id="rId3281" Type="http://schemas.openxmlformats.org/officeDocument/2006/relationships/hyperlink" Target="http://transparencia.comitan.gob.mx/ART85/XXVII/DESARROLLO_URBANO/OF.XXVII1_2021-2024.pdf" TargetMode="External"/><Relationship Id="rId2090" Type="http://schemas.openxmlformats.org/officeDocument/2006/relationships/hyperlink" Target="http://transparencia.comitan.gob.mx/ART85/XXVII/DESARROLLO_URBANO/OF.XXVII1_2021-2024.pdf" TargetMode="External"/><Relationship Id="rId3141" Type="http://schemas.openxmlformats.org/officeDocument/2006/relationships/hyperlink" Target="http://transparencia.comitan.gob.mx/ART85/XXVII/DESARROLLO_URBANO/OFICIO_XXVII_2022.pdf" TargetMode="External"/><Relationship Id="rId3001" Type="http://schemas.openxmlformats.org/officeDocument/2006/relationships/hyperlink" Target="http://transparencia.comitan.gob.mx/ART85/XXVII/DESARROLLO_URBANO/OF.XXVII1_2021-2024.pdf" TargetMode="External"/><Relationship Id="rId879" Type="http://schemas.openxmlformats.org/officeDocument/2006/relationships/hyperlink" Target="http://transparencia.comitan.gob.mx/ART85/XXVII/DESARROLLO_URBANO/S003685.pdf" TargetMode="External"/><Relationship Id="rId2767" Type="http://schemas.openxmlformats.org/officeDocument/2006/relationships/hyperlink" Target="http://transparencia.comitan.gob.mx/ART85/XXVII/DESARROLLO_URBANO/OF.XXVII1_2021-2024.pdf" TargetMode="External"/><Relationship Id="rId739" Type="http://schemas.openxmlformats.org/officeDocument/2006/relationships/hyperlink" Target="http://transparencia.comitan.gob.mx/ART85/XXVII/DESARROLLO_URBANO/S003542.pdf" TargetMode="External"/><Relationship Id="rId1369" Type="http://schemas.openxmlformats.org/officeDocument/2006/relationships/hyperlink" Target="http://transparencia.comitan.gob.mx/ART85/XXVII/DESARROLLO_URBANO/22803.pdf" TargetMode="External"/><Relationship Id="rId1576" Type="http://schemas.openxmlformats.org/officeDocument/2006/relationships/hyperlink" Target="http://transparencia.comitan.gob.mx/ART85/XXVII/DESARROLLO_URBANO/05501.pdf" TargetMode="External"/><Relationship Id="rId2974" Type="http://schemas.openxmlformats.org/officeDocument/2006/relationships/hyperlink" Target="http://transparencia.comitan.gob.mx/ART85/XXVII/DESARROLLO_URBANO/OFICIO_XXVII_2022.pdf" TargetMode="External"/><Relationship Id="rId946" Type="http://schemas.openxmlformats.org/officeDocument/2006/relationships/hyperlink" Target="http://transparencia.comitan.gob.mx/ART85/XXVII/DESARROLLO_URBANO/S003752.pdf" TargetMode="External"/><Relationship Id="rId1229" Type="http://schemas.openxmlformats.org/officeDocument/2006/relationships/hyperlink" Target="http://transparencia.comitan.gob.mx/ART85/XXVII/DESARROLLO_URBANO/C000884.pdf" TargetMode="External"/><Relationship Id="rId1783" Type="http://schemas.openxmlformats.org/officeDocument/2006/relationships/hyperlink" Target="http://transparencia.comitan.gob.mx/ART85/XXVII/DESARROLLO_URBANO/05518.pdf" TargetMode="External"/><Relationship Id="rId1990" Type="http://schemas.openxmlformats.org/officeDocument/2006/relationships/hyperlink" Target="http://transparencia.comitan.gob.mx/ART85/XXVII/DESARROLLO_URBANO/05191.pdf" TargetMode="External"/><Relationship Id="rId2627" Type="http://schemas.openxmlformats.org/officeDocument/2006/relationships/hyperlink" Target="http://transparencia.comitan.gob.mx/ART85/XXVII/DESARROLLO_URBANO/OF.XXVII1_2021-2024.pdf" TargetMode="External"/><Relationship Id="rId2834" Type="http://schemas.openxmlformats.org/officeDocument/2006/relationships/hyperlink" Target="http://transparencia.comitan.gob.mx/ART85/XXVII/DESARROLLO_URBANO/05564.pdf" TargetMode="External"/><Relationship Id="rId75" Type="http://schemas.openxmlformats.org/officeDocument/2006/relationships/hyperlink" Target="http://transparencia.comitan.gob.mx/ART85/XXVII/DESARROLLO_URBANO/04955.pdf" TargetMode="External"/><Relationship Id="rId806" Type="http://schemas.openxmlformats.org/officeDocument/2006/relationships/hyperlink" Target="http://transparencia.comitan.gob.mx/ART85/XXVII/DESARROLLO_URBANO/S003610.pdf" TargetMode="External"/><Relationship Id="rId1436" Type="http://schemas.openxmlformats.org/officeDocument/2006/relationships/hyperlink" Target="http://transparencia.comitan.gob.mx/ART85/XXVII/DESARROLLO_URBANO/05150.pdf" TargetMode="External"/><Relationship Id="rId1643" Type="http://schemas.openxmlformats.org/officeDocument/2006/relationships/hyperlink" Target="http://transparencia.comitan.gob.mx/ART85/XXVII/DESARROLLO_URBANO/05312.pdf" TargetMode="External"/><Relationship Id="rId1850" Type="http://schemas.openxmlformats.org/officeDocument/2006/relationships/hyperlink" Target="http://transparencia.comitan.gob.mx/ART85/XXVII/DESARROLLO_URBANO/05374.pdf" TargetMode="External"/><Relationship Id="rId2901" Type="http://schemas.openxmlformats.org/officeDocument/2006/relationships/hyperlink" Target="http://transparencia.comitan.gob.mx/ART85/XXVII/DESARROLLO_URBANO/OF.XXVII1_2021-2024.pdf" TargetMode="External"/><Relationship Id="rId1503" Type="http://schemas.openxmlformats.org/officeDocument/2006/relationships/hyperlink" Target="http://transparencia.comitan.gob.mx/ART85/XXVII/DESARROLLO_URBANO/05637.pdf" TargetMode="External"/><Relationship Id="rId1710" Type="http://schemas.openxmlformats.org/officeDocument/2006/relationships/hyperlink" Target="http://transparencia.comitan.gob.mx/ART85/XXVII/DESARROLLO_URBANO/05353.pdf" TargetMode="External"/><Relationship Id="rId3468" Type="http://schemas.openxmlformats.org/officeDocument/2006/relationships/hyperlink" Target="http://transparencia.comitan.gob.mx/ART85/XXVII/DESARROLLO_URBANO/OF.XXVII1_2021-2024.pdf" TargetMode="External"/><Relationship Id="rId3675" Type="http://schemas.openxmlformats.org/officeDocument/2006/relationships/hyperlink" Target="http://transparencia.comitan.gob.mx/ART85/XXVII/DESARROLLO_URBANO/OFICIO_XXVII_2022.pdf" TargetMode="External"/><Relationship Id="rId389" Type="http://schemas.openxmlformats.org/officeDocument/2006/relationships/hyperlink" Target="http://transparencia.comitan.gob.mx/ART85/XXVII/DESARROLLO_URBANO/A002304.pdf" TargetMode="External"/><Relationship Id="rId596" Type="http://schemas.openxmlformats.org/officeDocument/2006/relationships/hyperlink" Target="http://transparencia.comitan.gob.mx/ART85/XXVII/DESARROLLO_URBANO/S003386.pdf" TargetMode="External"/><Relationship Id="rId2277" Type="http://schemas.openxmlformats.org/officeDocument/2006/relationships/hyperlink" Target="http://transparencia.comitan.gob.mx/ART85/XXVII/DESARROLLO_URBANO/OF.XXVII1_2021-2024.pdf" TargetMode="External"/><Relationship Id="rId2484" Type="http://schemas.openxmlformats.org/officeDocument/2006/relationships/hyperlink" Target="http://transparencia.comitan.gob.mx/ART85/XXVII/DESARROLLO_URBANO/OF.XXVII1_2021-2024.pdf" TargetMode="External"/><Relationship Id="rId2691" Type="http://schemas.openxmlformats.org/officeDocument/2006/relationships/hyperlink" Target="http://transparencia.comitan.gob.mx/ART85/XXVII/DESARROLLO_URBANO/OF.XXVII1_2021-2024.pdf" TargetMode="External"/><Relationship Id="rId3328" Type="http://schemas.openxmlformats.org/officeDocument/2006/relationships/hyperlink" Target="http://transparencia.comitan.gob.mx/ART85/XXVII/DESARROLLO_URBANO/T000399.pdf" TargetMode="External"/><Relationship Id="rId3535" Type="http://schemas.openxmlformats.org/officeDocument/2006/relationships/hyperlink" Target="http://transparencia.comitan.gob.mx/ART85/XXVII/DESARROLLO_URBANO/OF.XXVII1_2021-2024.pdf" TargetMode="External"/><Relationship Id="rId3742" Type="http://schemas.openxmlformats.org/officeDocument/2006/relationships/hyperlink" Target="http://transparencia.comitan.gob.mx/ART85/XXVII/DESARROLLO_URBANO/OF.XXVII1_2021-2024.pdf" TargetMode="External"/><Relationship Id="rId249" Type="http://schemas.openxmlformats.org/officeDocument/2006/relationships/hyperlink" Target="http://transparencia.comitan.gob.mx/ART85/XXVII/DESARROLLO_URBANO/OF.XXVII1_2021-2024.pdf" TargetMode="External"/><Relationship Id="rId456" Type="http://schemas.openxmlformats.org/officeDocument/2006/relationships/hyperlink" Target="http://transparencia.comitan.gob.mx/ART85/XXVII/DESARROLLO_URBANO/A002385.pdf" TargetMode="External"/><Relationship Id="rId663" Type="http://schemas.openxmlformats.org/officeDocument/2006/relationships/hyperlink" Target="http://transparencia.comitan.gob.mx/ART85/XXVII/DESARROLLO_URBANO/S003453.pdf" TargetMode="External"/><Relationship Id="rId870" Type="http://schemas.openxmlformats.org/officeDocument/2006/relationships/hyperlink" Target="http://transparencia.comitan.gob.mx/ART85/XXVII/DESARROLLO_URBANO/S003676.pdf" TargetMode="External"/><Relationship Id="rId1086" Type="http://schemas.openxmlformats.org/officeDocument/2006/relationships/hyperlink" Target="http://transparencia.comitan.gob.mx/ART85/XXVII/DESARROLLO_URBANO/S003892.pdf" TargetMode="External"/><Relationship Id="rId1293" Type="http://schemas.openxmlformats.org/officeDocument/2006/relationships/hyperlink" Target="http://transparencia.comitan.gob.mx/ART85/XXVII/DESARROLLO_URBANO/05106.pdf" TargetMode="External"/><Relationship Id="rId2137" Type="http://schemas.openxmlformats.org/officeDocument/2006/relationships/hyperlink" Target="http://transparencia.comitan.gob.mx/ART85/XXVII/DESARROLLO_URBANO/OF.XXVII1_2021-2024.pdf" TargetMode="External"/><Relationship Id="rId2344" Type="http://schemas.openxmlformats.org/officeDocument/2006/relationships/hyperlink" Target="http://transparencia.comitan.gob.mx/ART85/XXVII/DESARROLLO_URBANO/OF.XXVII1_2021-2024.pdf" TargetMode="External"/><Relationship Id="rId2551" Type="http://schemas.openxmlformats.org/officeDocument/2006/relationships/hyperlink" Target="http://transparencia.comitan.gob.mx/ART85/XXVII/DESARROLLO_URBANO/OF.XXVII1_2021-2024.pdf" TargetMode="External"/><Relationship Id="rId109" Type="http://schemas.openxmlformats.org/officeDocument/2006/relationships/hyperlink" Target="http://transparencia.comitan.gob.mx/ART85/XXVII/DESARROLLO_URBANO/05182.pdf" TargetMode="External"/><Relationship Id="rId316" Type="http://schemas.openxmlformats.org/officeDocument/2006/relationships/hyperlink" Target="http://transparencia.comitan.gob.mx/ART85/XXVII/DESARROLLO_URBANO/A002010.pdf" TargetMode="External"/><Relationship Id="rId523" Type="http://schemas.openxmlformats.org/officeDocument/2006/relationships/hyperlink" Target="http://transparencia.comitan.gob.mx/ART85/XXVII/DESARROLLO_URBANO/S003238.pdf" TargetMode="External"/><Relationship Id="rId1153" Type="http://schemas.openxmlformats.org/officeDocument/2006/relationships/hyperlink" Target="http://transparencia.comitan.gob.mx/ART85/XXVII/DESARROLLO_URBANO/S003968.pdf" TargetMode="External"/><Relationship Id="rId2204" Type="http://schemas.openxmlformats.org/officeDocument/2006/relationships/hyperlink" Target="http://transparencia.comitan.gob.mx/ART85/XXVII/DESARROLLO_URBANO/OF.XXVII1_2021-2024.pdf" TargetMode="External"/><Relationship Id="rId3602" Type="http://schemas.openxmlformats.org/officeDocument/2006/relationships/hyperlink" Target="http://transparencia.comitan.gob.mx/ART85/XXVII/DESARROLLO_URBANO/OF.XXVII1_2021-2024.pdf" TargetMode="External"/><Relationship Id="rId730" Type="http://schemas.openxmlformats.org/officeDocument/2006/relationships/hyperlink" Target="http://transparencia.comitan.gob.mx/ART85/XXVII/DESARROLLO_URBANO/S003533.pdf" TargetMode="External"/><Relationship Id="rId1013" Type="http://schemas.openxmlformats.org/officeDocument/2006/relationships/hyperlink" Target="http://transparencia.comitan.gob.mx/ART85/XXVII/DESARROLLO_URBANO/S003819.pdf" TargetMode="External"/><Relationship Id="rId1360" Type="http://schemas.openxmlformats.org/officeDocument/2006/relationships/hyperlink" Target="http://transparencia.comitan.gob.mx/ART85/XXVII/DESARROLLO_URBANO/04998.pdf" TargetMode="External"/><Relationship Id="rId2411" Type="http://schemas.openxmlformats.org/officeDocument/2006/relationships/hyperlink" Target="http://transparencia.comitan.gob.mx/ART85/XXVII/DESARROLLO_URBANO/OF.XXVII1_2021-2024.pdf" TargetMode="External"/><Relationship Id="rId1220" Type="http://schemas.openxmlformats.org/officeDocument/2006/relationships/hyperlink" Target="http://transparencia.comitan.gob.mx/ART85/XXVII/DESARROLLO_URBANO/C000628.pdf" TargetMode="External"/><Relationship Id="rId3185" Type="http://schemas.openxmlformats.org/officeDocument/2006/relationships/hyperlink" Target="http://transparencia.comitan.gob.mx/ART85/XXVII/DESARROLLO_URBANO/OFICIO_XXVII_2022.pdf" TargetMode="External"/><Relationship Id="rId3392" Type="http://schemas.openxmlformats.org/officeDocument/2006/relationships/hyperlink" Target="http://transparencia.comitan.gob.mx/ART85/XXVII/DESARROLLO_URBANO/05027.pdf" TargetMode="External"/><Relationship Id="rId3045" Type="http://schemas.openxmlformats.org/officeDocument/2006/relationships/hyperlink" Target="http://transparencia.comitan.gob.mx/ART85/XXVII/DESARROLLO_URBANO/US0604.pdf" TargetMode="External"/><Relationship Id="rId3252" Type="http://schemas.openxmlformats.org/officeDocument/2006/relationships/hyperlink" Target="http://transparencia.comitan.gob.mx/ART85/XXVII/DESARROLLO_URBANO/OF.XXVII1_2021-2024.pdf" TargetMode="External"/><Relationship Id="rId173" Type="http://schemas.openxmlformats.org/officeDocument/2006/relationships/hyperlink" Target="http://transparencia.comitan.gob.mx/ART85/XXVII/DESARROLLO_URBANO/05607.pdf" TargetMode="External"/><Relationship Id="rId380" Type="http://schemas.openxmlformats.org/officeDocument/2006/relationships/hyperlink" Target="http://transparencia.comitan.gob.mx/ART85/XXVII/DESARROLLO_URBANO/A002254.pdf" TargetMode="External"/><Relationship Id="rId2061" Type="http://schemas.openxmlformats.org/officeDocument/2006/relationships/hyperlink" Target="http://transparencia.comitan.gob.mx/ART85/XXVII/DESARROLLO_URBANO/OF.XXVII1_2021-2024.pdf" TargetMode="External"/><Relationship Id="rId3112" Type="http://schemas.openxmlformats.org/officeDocument/2006/relationships/hyperlink" Target="http://transparencia.comitan.gob.mx/ART85/XXVII/DESARROLLO_URBANO/05186.pdf" TargetMode="External"/><Relationship Id="rId240" Type="http://schemas.openxmlformats.org/officeDocument/2006/relationships/hyperlink" Target="http://transparencia.comitan.gob.mx/ART85/XXVII/DESARROLLO_URBANO/OF.XXVII1_2021-2024.pdf" TargetMode="External"/><Relationship Id="rId100" Type="http://schemas.openxmlformats.org/officeDocument/2006/relationships/hyperlink" Target="http://transparencia.comitan.gob.mx/ART85/XXVII/DESARROLLO_URBANO/05590.pdf" TargetMode="External"/><Relationship Id="rId2878" Type="http://schemas.openxmlformats.org/officeDocument/2006/relationships/hyperlink" Target="http://transparencia.comitan.gob.mx/ART85/XXVII/DESARROLLO_URBANO/OF.XXVII1_2021-2024.pdf" TargetMode="External"/><Relationship Id="rId1687" Type="http://schemas.openxmlformats.org/officeDocument/2006/relationships/hyperlink" Target="http://transparencia.comitan.gob.mx/ART85/XXVII/DESARROLLO_URBANO/05173.pdf" TargetMode="External"/><Relationship Id="rId1894" Type="http://schemas.openxmlformats.org/officeDocument/2006/relationships/hyperlink" Target="http://transparencia.comitan.gob.mx/ART85/XXVII/DESARROLLO_URBANO/05664.pdf" TargetMode="External"/><Relationship Id="rId2738" Type="http://schemas.openxmlformats.org/officeDocument/2006/relationships/hyperlink" Target="http://transparencia.comitan.gob.mx/ART85/XXVII/DESARROLLO_URBANO/OF.XXVII1_2021-2024.pdf" TargetMode="External"/><Relationship Id="rId2945" Type="http://schemas.openxmlformats.org/officeDocument/2006/relationships/hyperlink" Target="http://transparencia.comitan.gob.mx/ART85/XXVII/DESARROLLO_URBANO/PA000158.pdf" TargetMode="External"/><Relationship Id="rId917" Type="http://schemas.openxmlformats.org/officeDocument/2006/relationships/hyperlink" Target="http://transparencia.comitan.gob.mx/ART85/XXVII/DESARROLLO_URBANO/S003723.pdf" TargetMode="External"/><Relationship Id="rId1547" Type="http://schemas.openxmlformats.org/officeDocument/2006/relationships/hyperlink" Target="http://transparencia.comitan.gob.mx/ART85/XXVII/DESARROLLO_URBANO/05557.pdf" TargetMode="External"/><Relationship Id="rId1754" Type="http://schemas.openxmlformats.org/officeDocument/2006/relationships/hyperlink" Target="http://transparencia.comitan.gob.mx/ART85/XXVII/DESARROLLO_URBANO/23241.pdf" TargetMode="External"/><Relationship Id="rId1961" Type="http://schemas.openxmlformats.org/officeDocument/2006/relationships/hyperlink" Target="http://transparencia.comitan.gob.mx/ART85/XXVII/DESARROLLO_URBANO/05711.pdf" TargetMode="External"/><Relationship Id="rId2805" Type="http://schemas.openxmlformats.org/officeDocument/2006/relationships/hyperlink" Target="http://transparencia.comitan.gob.mx/ART85/XXVII/DESARROLLO_URBANO/21381.pdf" TargetMode="External"/><Relationship Id="rId46" Type="http://schemas.openxmlformats.org/officeDocument/2006/relationships/hyperlink" Target="http://transparencia.comitan.gob.mx/ART85/XXVII/DESARROLLO_URBANO/05217.pdf" TargetMode="External"/><Relationship Id="rId1407" Type="http://schemas.openxmlformats.org/officeDocument/2006/relationships/hyperlink" Target="http://transparencia.comitan.gob.mx/ART85/XXVII/DESARROLLO_URBANO/05004.pdf" TargetMode="External"/><Relationship Id="rId1614" Type="http://schemas.openxmlformats.org/officeDocument/2006/relationships/hyperlink" Target="http://transparencia.comitan.gob.mx/ART85/XXVII/DESARROLLO_URBANO/05388.pdf" TargetMode="External"/><Relationship Id="rId1821" Type="http://schemas.openxmlformats.org/officeDocument/2006/relationships/hyperlink" Target="http://transparencia.comitan.gob.mx/ART85/XXVII/DESARROLLO_URBANO/05418.pdf" TargetMode="External"/><Relationship Id="rId3579" Type="http://schemas.openxmlformats.org/officeDocument/2006/relationships/hyperlink" Target="http://transparencia.comitan.gob.mx/ART85/XXVII/DESARROLLO_URBANO/OFICIO_XXVII_2022.pdf" TargetMode="External"/><Relationship Id="rId2388" Type="http://schemas.openxmlformats.org/officeDocument/2006/relationships/hyperlink" Target="http://transparencia.comitan.gob.mx/ART85/XXVII/DESARROLLO_URBANO/OF.XXVII1_2021-2024.pdf" TargetMode="External"/><Relationship Id="rId2595" Type="http://schemas.openxmlformats.org/officeDocument/2006/relationships/hyperlink" Target="http://transparencia.comitan.gob.mx/ART85/XXVII/DESARROLLO_URBANO/OF.XXVII1_2021-2024.pdf" TargetMode="External"/><Relationship Id="rId3439" Type="http://schemas.openxmlformats.org/officeDocument/2006/relationships/hyperlink" Target="http://transparencia.comitan.gob.mx/ART85/XXVII/DESARROLLO_URBANO/OFICIO_XXVII_2022.pdf" TargetMode="External"/><Relationship Id="rId567" Type="http://schemas.openxmlformats.org/officeDocument/2006/relationships/hyperlink" Target="http://transparencia.comitan.gob.mx/ART85/XXVII/DESARROLLO_URBANO/S003344.pdf" TargetMode="External"/><Relationship Id="rId1197" Type="http://schemas.openxmlformats.org/officeDocument/2006/relationships/hyperlink" Target="http://transparencia.comitan.gob.mx/ART85/XXVII/DESARROLLO_URBANO/S004014.pdf" TargetMode="External"/><Relationship Id="rId2248" Type="http://schemas.openxmlformats.org/officeDocument/2006/relationships/hyperlink" Target="http://transparencia.comitan.gob.mx/ART85/XXVII/DESARROLLO_URBANO/OF.XXVII1_2021-2024.pdf" TargetMode="External"/><Relationship Id="rId3646" Type="http://schemas.openxmlformats.org/officeDocument/2006/relationships/hyperlink" Target="http://transparencia.comitan.gob.mx/ART85/XXVII/DESARROLLO_URBANO/L000218.pdf" TargetMode="External"/><Relationship Id="rId774" Type="http://schemas.openxmlformats.org/officeDocument/2006/relationships/hyperlink" Target="http://transparencia.comitan.gob.mx/ART85/XXVII/DESARROLLO_URBANO/S003578.pdf" TargetMode="External"/><Relationship Id="rId981" Type="http://schemas.openxmlformats.org/officeDocument/2006/relationships/hyperlink" Target="http://transparencia.comitan.gob.mx/ART85/XXVII/DESARROLLO_URBANO/S003787.pdf" TargetMode="External"/><Relationship Id="rId1057" Type="http://schemas.openxmlformats.org/officeDocument/2006/relationships/hyperlink" Target="http://transparencia.comitan.gob.mx/ART85/XXVII/DESARROLLO_URBANO/S003863.pdf" TargetMode="External"/><Relationship Id="rId2455" Type="http://schemas.openxmlformats.org/officeDocument/2006/relationships/hyperlink" Target="http://transparencia.comitan.gob.mx/ART85/XXVII/DESARROLLO_URBANO/OF.XXVII1_2021-2024.pdf" TargetMode="External"/><Relationship Id="rId2662" Type="http://schemas.openxmlformats.org/officeDocument/2006/relationships/hyperlink" Target="http://transparencia.comitan.gob.mx/ART85/XXVII/DESARROLLO_URBANO/OF.XXVII1_2021-2024.pdf" TargetMode="External"/><Relationship Id="rId3506" Type="http://schemas.openxmlformats.org/officeDocument/2006/relationships/hyperlink" Target="http://transparencia.comitan.gob.mx/ART85/XXVII/DESARROLLO_URBANO/OF.XXVII1_2021-2024.pdf" TargetMode="External"/><Relationship Id="rId3713" Type="http://schemas.openxmlformats.org/officeDocument/2006/relationships/hyperlink" Target="http://transparencia.comitan.gob.mx/ART85/XXVII/DESARROLLO_URBANO/OF.XXVII1_2021-2024.pdf" TargetMode="External"/><Relationship Id="rId427" Type="http://schemas.openxmlformats.org/officeDocument/2006/relationships/hyperlink" Target="http://transparencia.comitan.gob.mx/ART85/XXVII/DESARROLLO_URBANO/A002347.pdf" TargetMode="External"/><Relationship Id="rId634" Type="http://schemas.openxmlformats.org/officeDocument/2006/relationships/hyperlink" Target="http://transparencia.comitan.gob.mx/ART85/XXVII/DESARROLLO_URBANO/S003424.pdf" TargetMode="External"/><Relationship Id="rId841" Type="http://schemas.openxmlformats.org/officeDocument/2006/relationships/hyperlink" Target="http://transparencia.comitan.gob.mx/ART85/XXVII/DESARROLLO_URBANO/S003647.pdf" TargetMode="External"/><Relationship Id="rId1264" Type="http://schemas.openxmlformats.org/officeDocument/2006/relationships/hyperlink" Target="http://transparencia.comitan.gob.mx/ART85/XXVII/DESARROLLO_URBANO/05206.pdf" TargetMode="External"/><Relationship Id="rId1471" Type="http://schemas.openxmlformats.org/officeDocument/2006/relationships/hyperlink" Target="http://transparencia.comitan.gob.mx/ART85/XXVII/DESARROLLO_URBANO/05588.pdf" TargetMode="External"/><Relationship Id="rId2108" Type="http://schemas.openxmlformats.org/officeDocument/2006/relationships/hyperlink" Target="http://transparencia.comitan.gob.mx/ART85/XXVII/DESARROLLO_URBANO/OF.XXVII1_2021-2024.pdf" TargetMode="External"/><Relationship Id="rId2315" Type="http://schemas.openxmlformats.org/officeDocument/2006/relationships/hyperlink" Target="http://transparencia.comitan.gob.mx/ART85/XXVII/DESARROLLO_URBANO/OF.XXVII1_2021-2024.pdf" TargetMode="External"/><Relationship Id="rId2522" Type="http://schemas.openxmlformats.org/officeDocument/2006/relationships/hyperlink" Target="http://transparencia.comitan.gob.mx/ART85/XXVII/DESARROLLO_URBANO/OF.XXVII1_2021-2024.pdf" TargetMode="External"/><Relationship Id="rId701" Type="http://schemas.openxmlformats.org/officeDocument/2006/relationships/hyperlink" Target="http://transparencia.comitan.gob.mx/ART85/XXVII/DESARROLLO_URBANO/S003500.pdf" TargetMode="External"/><Relationship Id="rId1124" Type="http://schemas.openxmlformats.org/officeDocument/2006/relationships/hyperlink" Target="http://transparencia.comitan.gob.mx/ART85/XXVII/DESARROLLO_URBANO/S003934.pdf" TargetMode="External"/><Relationship Id="rId1331" Type="http://schemas.openxmlformats.org/officeDocument/2006/relationships/hyperlink" Target="http://transparencia.comitan.gob.mx/ART85/XXVII/DESARROLLO_URBANO/04933.pdf" TargetMode="External"/><Relationship Id="rId3089" Type="http://schemas.openxmlformats.org/officeDocument/2006/relationships/hyperlink" Target="http://transparencia.comitan.gob.mx/ART85/XXVII/DESARROLLO_URBANO/05078.pdf" TargetMode="External"/><Relationship Id="rId3296" Type="http://schemas.openxmlformats.org/officeDocument/2006/relationships/hyperlink" Target="http://transparencia.comitan.gob.mx/ART85/XXVII/DESARROLLO_URBANO/OF.XXVII1_2021-2024.pdf" TargetMode="External"/><Relationship Id="rId3156" Type="http://schemas.openxmlformats.org/officeDocument/2006/relationships/hyperlink" Target="http://transparencia.comitan.gob.mx/ART85/XXVII/DESARROLLO_URBANO/OFICIO_XXVII_2022.pdf" TargetMode="External"/><Relationship Id="rId3363" Type="http://schemas.openxmlformats.org/officeDocument/2006/relationships/hyperlink" Target="http://transparencia.comitan.gob.mx/ART85/XXVII/DESARROLLO_URBANO/22961.pdf" TargetMode="External"/><Relationship Id="rId284" Type="http://schemas.openxmlformats.org/officeDocument/2006/relationships/hyperlink" Target="http://transparencia.comitan.gob.mx/ART85/XXVII/DESARROLLO_URBANO/A001874.pdf" TargetMode="External"/><Relationship Id="rId491" Type="http://schemas.openxmlformats.org/officeDocument/2006/relationships/hyperlink" Target="http://transparencia.comitan.gob.mx/ART85/XXVII/DESARROLLO_URBANO/S003038.pdf" TargetMode="External"/><Relationship Id="rId2172" Type="http://schemas.openxmlformats.org/officeDocument/2006/relationships/hyperlink" Target="http://transparencia.comitan.gob.mx/ART85/XXVII/DESARROLLO_URBANO/OF.XXVII1_2021-2024.pdf" TargetMode="External"/><Relationship Id="rId3016" Type="http://schemas.openxmlformats.org/officeDocument/2006/relationships/hyperlink" Target="http://transparencia.comitan.gob.mx/ART85/XXVII/DESARROLLO_URBANO/US0599.pdf" TargetMode="External"/><Relationship Id="rId3223" Type="http://schemas.openxmlformats.org/officeDocument/2006/relationships/hyperlink" Target="http://transparencia.comitan.gob.mx/ART85/XXVII/DESARROLLO_URBANO/OF.XXVII1_2021-2024.pdf" TargetMode="External"/><Relationship Id="rId3570" Type="http://schemas.openxmlformats.org/officeDocument/2006/relationships/hyperlink" Target="http://transparencia.comitan.gob.mx/ART85/XXVII/DESARROLLO_URBANO/05581.pdf" TargetMode="External"/><Relationship Id="rId144" Type="http://schemas.openxmlformats.org/officeDocument/2006/relationships/hyperlink" Target="http://transparencia.comitan.gob.mx/ART85/XXVII/DESARROLLO_URBANO/05148.pdf" TargetMode="External"/><Relationship Id="rId3430" Type="http://schemas.openxmlformats.org/officeDocument/2006/relationships/hyperlink" Target="http://transparencia.comitan.gob.mx/ART85/XXVII/DESARROLLO_URBANO/OFICIO_XXVII_2022.pdf" TargetMode="External"/><Relationship Id="rId351" Type="http://schemas.openxmlformats.org/officeDocument/2006/relationships/hyperlink" Target="http://transparencia.comitan.gob.mx/ART85/XXVII/DESARROLLO_URBANO/A002217.pdf" TargetMode="External"/><Relationship Id="rId2032" Type="http://schemas.openxmlformats.org/officeDocument/2006/relationships/hyperlink" Target="http://transparencia.comitan.gob.mx/ART85/XXVII/DESARROLLO_URBANO/OF.XXVII1_2021-2024.pdf" TargetMode="External"/><Relationship Id="rId2989" Type="http://schemas.openxmlformats.org/officeDocument/2006/relationships/hyperlink" Target="http://transparencia.comitan.gob.mx/ART85/XXVII/DESARROLLO_URBANO/OF.XXVII1_2021-2024.pdf" TargetMode="External"/><Relationship Id="rId211" Type="http://schemas.openxmlformats.org/officeDocument/2006/relationships/hyperlink" Target="http://transparencia.comitan.gob.mx/ART85/XXVII/DESARROLLO_URBANO/05273.pdf" TargetMode="External"/><Relationship Id="rId1798" Type="http://schemas.openxmlformats.org/officeDocument/2006/relationships/hyperlink" Target="http://transparencia.comitan.gob.mx/ART85/XXVII/DESARROLLO_URBANO/05161.pdf" TargetMode="External"/><Relationship Id="rId2849" Type="http://schemas.openxmlformats.org/officeDocument/2006/relationships/hyperlink" Target="http://transparencia.comitan.gob.mx/ART85/XXVII/DESARROLLO_URBANO/OFICIO_XXVII_2022.pdf" TargetMode="External"/><Relationship Id="rId1658" Type="http://schemas.openxmlformats.org/officeDocument/2006/relationships/hyperlink" Target="http://transparencia.comitan.gob.mx/ART85/XXVII/DESARROLLO_URBANO/05336.pdf" TargetMode="External"/><Relationship Id="rId1865" Type="http://schemas.openxmlformats.org/officeDocument/2006/relationships/hyperlink" Target="http://transparencia.comitan.gob.mx/ART85/XXVII/DESARROLLO_URBANO/05533.pdf" TargetMode="External"/><Relationship Id="rId2709" Type="http://schemas.openxmlformats.org/officeDocument/2006/relationships/hyperlink" Target="http://transparencia.comitan.gob.mx/ART85/XXVII/DESARROLLO_URBANO/OF.XXVII1_2021-2024.pdf" TargetMode="External"/><Relationship Id="rId1518" Type="http://schemas.openxmlformats.org/officeDocument/2006/relationships/hyperlink" Target="http://transparencia.comitan.gob.mx/ART85/XXVII/DESARROLLO_URBANO/05214.pdf" TargetMode="External"/><Relationship Id="rId2916" Type="http://schemas.openxmlformats.org/officeDocument/2006/relationships/hyperlink" Target="http://transparencia.comitan.gob.mx/ART85/XXVII/DESARROLLO_URBANO/OF.XXVII1_2021-2024.pdf" TargetMode="External"/><Relationship Id="rId3080" Type="http://schemas.openxmlformats.org/officeDocument/2006/relationships/hyperlink" Target="http://transparencia.comitan.gob.mx/ART85/XXVII/DESARROLLO_URBANO/23845.pdf" TargetMode="External"/><Relationship Id="rId1725" Type="http://schemas.openxmlformats.org/officeDocument/2006/relationships/hyperlink" Target="http://transparencia.comitan.gob.mx/ART85/XXVII/DESARROLLO_URBANO/22313.pdf" TargetMode="External"/><Relationship Id="rId1932" Type="http://schemas.openxmlformats.org/officeDocument/2006/relationships/hyperlink" Target="http://transparencia.comitan.gob.mx/ART85/XXVII/DESARROLLO_URBANO/05674.pdf" TargetMode="External"/><Relationship Id="rId17" Type="http://schemas.openxmlformats.org/officeDocument/2006/relationships/hyperlink" Target="http://transparencia.comitan.gob.mx/ART85/XXVII/DESARROLLO_URBANO/05276.pdf" TargetMode="External"/><Relationship Id="rId2499" Type="http://schemas.openxmlformats.org/officeDocument/2006/relationships/hyperlink" Target="http://transparencia.comitan.gob.mx/ART85/XXVII/DESARROLLO_URBANO/OF.XXVII1_2021-2024.pdf" TargetMode="External"/><Relationship Id="rId3757" Type="http://schemas.openxmlformats.org/officeDocument/2006/relationships/hyperlink" Target="http://transparencia.comitan.gob.mx/ART85/XXVII/DESARROLLO_URBANO/OFICIO_XXVII_2022.pdf" TargetMode="External"/><Relationship Id="rId1" Type="http://schemas.openxmlformats.org/officeDocument/2006/relationships/hyperlink" Target="http://transparencia.comitan.gob.mx/ART85/XXVII/DESARROLLO_URBANO/05051.pdf" TargetMode="External"/><Relationship Id="rId678" Type="http://schemas.openxmlformats.org/officeDocument/2006/relationships/hyperlink" Target="http://transparencia.comitan.gob.mx/ART85/XXVII/DESARROLLO_URBANO/S003472.pdf" TargetMode="External"/><Relationship Id="rId885" Type="http://schemas.openxmlformats.org/officeDocument/2006/relationships/hyperlink" Target="http://transparencia.comitan.gob.mx/ART85/XXVII/DESARROLLO_URBANO/S003691.pdf" TargetMode="External"/><Relationship Id="rId2359" Type="http://schemas.openxmlformats.org/officeDocument/2006/relationships/hyperlink" Target="http://transparencia.comitan.gob.mx/ART85/XXVII/DESARROLLO_URBANO/OF.XXVII1_2021-2024.pdf" TargetMode="External"/><Relationship Id="rId2566" Type="http://schemas.openxmlformats.org/officeDocument/2006/relationships/hyperlink" Target="http://transparencia.comitan.gob.mx/ART85/XXVII/DESARROLLO_URBANO/OF.XXVII1_2021-2024.pdf" TargetMode="External"/><Relationship Id="rId2773" Type="http://schemas.openxmlformats.org/officeDocument/2006/relationships/hyperlink" Target="http://transparencia.comitan.gob.mx/ART85/XXVII/DESARROLLO_URBANO/R000311.pdf" TargetMode="External"/><Relationship Id="rId2980" Type="http://schemas.openxmlformats.org/officeDocument/2006/relationships/hyperlink" Target="http://transparencia.comitan.gob.mx/ART85/XXVII/DESARROLLO_URBANO/OFICIO_XXVII_2022.pdf" TargetMode="External"/><Relationship Id="rId3617" Type="http://schemas.openxmlformats.org/officeDocument/2006/relationships/hyperlink" Target="http://transparencia.comitan.gob.mx/ART85/XXVII/DESARROLLO_URBANO/OF.XXVII1_2021-2024.pdf" TargetMode="External"/><Relationship Id="rId538" Type="http://schemas.openxmlformats.org/officeDocument/2006/relationships/hyperlink" Target="http://transparencia.comitan.gob.mx/ART85/XXVII/DESARROLLO_URBANO/S003314.pdf" TargetMode="External"/><Relationship Id="rId745" Type="http://schemas.openxmlformats.org/officeDocument/2006/relationships/hyperlink" Target="http://transparencia.comitan.gob.mx/ART85/XXVII/DESARROLLO_URBANO/S003548.pdf" TargetMode="External"/><Relationship Id="rId952" Type="http://schemas.openxmlformats.org/officeDocument/2006/relationships/hyperlink" Target="http://transparencia.comitan.gob.mx/ART85/XXVII/DESARROLLO_URBANO/S003758.pdf" TargetMode="External"/><Relationship Id="rId1168" Type="http://schemas.openxmlformats.org/officeDocument/2006/relationships/hyperlink" Target="http://transparencia.comitan.gob.mx/ART85/XXVII/DESARROLLO_URBANO/S003983.pdf" TargetMode="External"/><Relationship Id="rId1375" Type="http://schemas.openxmlformats.org/officeDocument/2006/relationships/hyperlink" Target="http://transparencia.comitan.gob.mx/ART85/XXVII/DESARROLLO_URBANO/05107.pdf" TargetMode="External"/><Relationship Id="rId1582" Type="http://schemas.openxmlformats.org/officeDocument/2006/relationships/hyperlink" Target="http://transparencia.comitan.gob.mx/ART85/XXVII/DESARROLLO_URBANO/05433.pdf" TargetMode="External"/><Relationship Id="rId2219" Type="http://schemas.openxmlformats.org/officeDocument/2006/relationships/hyperlink" Target="http://transparencia.comitan.gob.mx/ART85/XXVII/DESARROLLO_URBANO/OF.XXVII1_2021-2024.pdf" TargetMode="External"/><Relationship Id="rId2426" Type="http://schemas.openxmlformats.org/officeDocument/2006/relationships/hyperlink" Target="http://transparencia.comitan.gob.mx/ART85/XXVII/DESARROLLO_URBANO/OF.XXVII1_2021-2024.pdf" TargetMode="External"/><Relationship Id="rId2633" Type="http://schemas.openxmlformats.org/officeDocument/2006/relationships/hyperlink" Target="http://transparencia.comitan.gob.mx/ART85/XXVII/DESARROLLO_URBANO/OF.XXVII1_2021-2024.pdf" TargetMode="External"/><Relationship Id="rId81" Type="http://schemas.openxmlformats.org/officeDocument/2006/relationships/hyperlink" Target="http://transparencia.comitan.gob.mx/ART85/XXVII/DESARROLLO_URBANO/05057.pdf" TargetMode="External"/><Relationship Id="rId605" Type="http://schemas.openxmlformats.org/officeDocument/2006/relationships/hyperlink" Target="http://transparencia.comitan.gob.mx/ART85/XXVII/DESARROLLO_URBANO/S003395.pdf" TargetMode="External"/><Relationship Id="rId812" Type="http://schemas.openxmlformats.org/officeDocument/2006/relationships/hyperlink" Target="http://transparencia.comitan.gob.mx/ART85/XXVII/DESARROLLO_URBANO/S003616.pdf" TargetMode="External"/><Relationship Id="rId1028" Type="http://schemas.openxmlformats.org/officeDocument/2006/relationships/hyperlink" Target="http://transparencia.comitan.gob.mx/ART85/XXVII/DESARROLLO_URBANO/S003834.pdf" TargetMode="External"/><Relationship Id="rId1235" Type="http://schemas.openxmlformats.org/officeDocument/2006/relationships/hyperlink" Target="http://transparencia.comitan.gob.mx/ART85/XXVII/DESARROLLO_URBANO/C000900.pdf" TargetMode="External"/><Relationship Id="rId1442" Type="http://schemas.openxmlformats.org/officeDocument/2006/relationships/hyperlink" Target="http://transparencia.comitan.gob.mx/ART85/XXVII/DESARROLLO_URBANO/21457.pdf" TargetMode="External"/><Relationship Id="rId2840" Type="http://schemas.openxmlformats.org/officeDocument/2006/relationships/hyperlink" Target="http://transparencia.comitan.gob.mx/ART85/XXVII/DESARROLLO_URBANO/OFICIO_XXVII_2022.pdf" TargetMode="External"/><Relationship Id="rId1302" Type="http://schemas.openxmlformats.org/officeDocument/2006/relationships/hyperlink" Target="http://transparencia.comitan.gob.mx/ART85/XXVII/DESARROLLO_URBANO/22509.pdf" TargetMode="External"/><Relationship Id="rId2700" Type="http://schemas.openxmlformats.org/officeDocument/2006/relationships/hyperlink" Target="http://transparencia.comitan.gob.mx/ART85/XXVII/DESARROLLO_URBANO/OF.XXVII1_2021-2024.pdf" TargetMode="External"/><Relationship Id="rId3267" Type="http://schemas.openxmlformats.org/officeDocument/2006/relationships/hyperlink" Target="http://transparencia.comitan.gob.mx/ART85/XXVII/DESARROLLO_URBANO/OF.XXVII1_2021-2024.pdf" TargetMode="External"/><Relationship Id="rId188" Type="http://schemas.openxmlformats.org/officeDocument/2006/relationships/hyperlink" Target="http://transparencia.comitan.gob.mx/ART85/XXVII/DESARROLLO_URBANO/05285.pdf" TargetMode="External"/><Relationship Id="rId395" Type="http://schemas.openxmlformats.org/officeDocument/2006/relationships/hyperlink" Target="http://transparencia.comitan.gob.mx/ART85/XXVII/DESARROLLO_URBANO/A002310.pdf" TargetMode="External"/><Relationship Id="rId2076" Type="http://schemas.openxmlformats.org/officeDocument/2006/relationships/hyperlink" Target="http://transparencia.comitan.gob.mx/ART85/XXVII/DESARROLLO_URBANO/OF.XXVII1_2021-2024.pdf" TargetMode="External"/><Relationship Id="rId3474" Type="http://schemas.openxmlformats.org/officeDocument/2006/relationships/hyperlink" Target="http://transparencia.comitan.gob.mx/ART85/XXVII/DESARROLLO_URBANO/OF.XXVII1_2021-2024.pdf" TargetMode="External"/><Relationship Id="rId3681" Type="http://schemas.openxmlformats.org/officeDocument/2006/relationships/hyperlink" Target="http://transparencia.comitan.gob.mx/ART85/XXVII/DESARROLLO_URBANO/OFICIO_XXVII_2022.pdf" TargetMode="External"/><Relationship Id="rId2283" Type="http://schemas.openxmlformats.org/officeDocument/2006/relationships/hyperlink" Target="http://transparencia.comitan.gob.mx/ART85/XXVII/DESARROLLO_URBANO/OF.XXVII1_2021-2024.pdf" TargetMode="External"/><Relationship Id="rId2490" Type="http://schemas.openxmlformats.org/officeDocument/2006/relationships/hyperlink" Target="http://transparencia.comitan.gob.mx/ART85/XXVII/DESARROLLO_URBANO/OF.XXVII1_2021-2024.pdf" TargetMode="External"/><Relationship Id="rId3127" Type="http://schemas.openxmlformats.org/officeDocument/2006/relationships/hyperlink" Target="http://transparencia.comitan.gob.mx/ART85/XXVII/DESARROLLO_URBANO/22667.pdf" TargetMode="External"/><Relationship Id="rId3334" Type="http://schemas.openxmlformats.org/officeDocument/2006/relationships/hyperlink" Target="http://transparencia.comitan.gob.mx/ART85/XXVII/DESARROLLO_URBANO/T000402.pdf" TargetMode="External"/><Relationship Id="rId3541" Type="http://schemas.openxmlformats.org/officeDocument/2006/relationships/hyperlink" Target="http://transparencia.comitan.gob.mx/ART85/XXVII/DESARROLLO_URBANO/P0006.pdf" TargetMode="External"/><Relationship Id="rId255" Type="http://schemas.openxmlformats.org/officeDocument/2006/relationships/hyperlink" Target="http://transparencia.comitan.gob.mx/ART85/XXVII/DESARROLLO_URBANO/OF.XXVII1_2021-2024.pdf" TargetMode="External"/><Relationship Id="rId462" Type="http://schemas.openxmlformats.org/officeDocument/2006/relationships/hyperlink" Target="http://transparencia.comitan.gob.mx/ART85/XXVII/DESARROLLO_URBANO/A002391.pdf" TargetMode="External"/><Relationship Id="rId1092" Type="http://schemas.openxmlformats.org/officeDocument/2006/relationships/hyperlink" Target="http://transparencia.comitan.gob.mx/ART85/XXVII/DESARROLLO_URBANO/S003898.pdf" TargetMode="External"/><Relationship Id="rId2143" Type="http://schemas.openxmlformats.org/officeDocument/2006/relationships/hyperlink" Target="http://transparencia.comitan.gob.mx/ART85/XXVII/DESARROLLO_URBANO/OF.XXVII1_2021-2024.pdf" TargetMode="External"/><Relationship Id="rId2350" Type="http://schemas.openxmlformats.org/officeDocument/2006/relationships/hyperlink" Target="http://transparencia.comitan.gob.mx/ART85/XXVII/DESARROLLO_URBANO/OF.XXVII1_2021-2024.pdf" TargetMode="External"/><Relationship Id="rId3401" Type="http://schemas.openxmlformats.org/officeDocument/2006/relationships/hyperlink" Target="http://transparencia.comitan.gob.mx/ART85/XXVII/DESARROLLO_URBANO/05027.pdf" TargetMode="External"/><Relationship Id="rId115" Type="http://schemas.openxmlformats.org/officeDocument/2006/relationships/hyperlink" Target="http://transparencia.comitan.gob.mx/ART85/XXVII/DESARROLLO_URBANO/04989.pdf" TargetMode="External"/><Relationship Id="rId322" Type="http://schemas.openxmlformats.org/officeDocument/2006/relationships/hyperlink" Target="http://transparencia.comitan.gob.mx/ART85/XXVII/DESARROLLO_URBANO/A002026.pdf" TargetMode="External"/><Relationship Id="rId2003" Type="http://schemas.openxmlformats.org/officeDocument/2006/relationships/hyperlink" Target="http://transparencia.comitan.gob.mx/ART85/XXVII/DESARROLLO_URBANO/21774.pdf" TargetMode="External"/><Relationship Id="rId2210" Type="http://schemas.openxmlformats.org/officeDocument/2006/relationships/hyperlink" Target="http://transparencia.comitan.gob.mx/ART85/XXVII/DESARROLLO_URBANO/OF.XXVII1_2021-2024.pdf" TargetMode="External"/><Relationship Id="rId1769" Type="http://schemas.openxmlformats.org/officeDocument/2006/relationships/hyperlink" Target="http://transparencia.comitan.gob.mx/ART85/XXVII/DESARROLLO_URBANO/05691.pdf" TargetMode="External"/><Relationship Id="rId1976" Type="http://schemas.openxmlformats.org/officeDocument/2006/relationships/hyperlink" Target="http://transparencia.comitan.gob.mx/ART85/XXVII/DESARROLLO_URBANO/214264.pdf" TargetMode="External"/><Relationship Id="rId3191" Type="http://schemas.openxmlformats.org/officeDocument/2006/relationships/hyperlink" Target="http://transparencia.comitan.gob.mx/ART85/XXVII/DESARROLLO_URBANO/OFICIO_XXVII_2022.pdf" TargetMode="External"/><Relationship Id="rId1629" Type="http://schemas.openxmlformats.org/officeDocument/2006/relationships/hyperlink" Target="http://transparencia.comitan.gob.mx/ART85/XXVII/DESARROLLO_URBANO/05436.pdf" TargetMode="External"/><Relationship Id="rId1836" Type="http://schemas.openxmlformats.org/officeDocument/2006/relationships/hyperlink" Target="http://transparencia.comitan.gob.mx/ART85/XXVII/DESARROLLO_URBANO/05364.pdf" TargetMode="External"/><Relationship Id="rId1903" Type="http://schemas.openxmlformats.org/officeDocument/2006/relationships/hyperlink" Target="http://transparencia.comitan.gob.mx/ART85/XXVII/DESARROLLO_URBANO/05695.pdf" TargetMode="External"/><Relationship Id="rId3051" Type="http://schemas.openxmlformats.org/officeDocument/2006/relationships/hyperlink" Target="http://transparencia.comitan.gob.mx/ART85/XXVII/DESARROLLO_URBANO/US0588.pdf" TargetMode="External"/><Relationship Id="rId789" Type="http://schemas.openxmlformats.org/officeDocument/2006/relationships/hyperlink" Target="http://transparencia.comitan.gob.mx/ART85/XXVII/DESARROLLO_URBANO/S003593.pdf" TargetMode="External"/><Relationship Id="rId996" Type="http://schemas.openxmlformats.org/officeDocument/2006/relationships/hyperlink" Target="http://transparencia.comitan.gob.mx/ART85/XXVII/DESARROLLO_URBANO/S003802.pdf" TargetMode="External"/><Relationship Id="rId2677" Type="http://schemas.openxmlformats.org/officeDocument/2006/relationships/hyperlink" Target="http://transparencia.comitan.gob.mx/ART85/XXVII/DESARROLLO_URBANO/OF.XXVII1_2021-2024.pdf" TargetMode="External"/><Relationship Id="rId2884" Type="http://schemas.openxmlformats.org/officeDocument/2006/relationships/hyperlink" Target="http://transparencia.comitan.gob.mx/ART85/XXVII/DESARROLLO_URBANO/OF.XXVII1_2021-2024.pdf" TargetMode="External"/><Relationship Id="rId3728" Type="http://schemas.openxmlformats.org/officeDocument/2006/relationships/hyperlink" Target="http://transparencia.comitan.gob.mx/ART85/XXVII/DESARROLLO_URBANO/OF.XXVII1_2021-2024.pdf" TargetMode="External"/><Relationship Id="rId649" Type="http://schemas.openxmlformats.org/officeDocument/2006/relationships/hyperlink" Target="http://transparencia.comitan.gob.mx/ART85/XXVII/DESARROLLO_URBANO/S003439.pdf" TargetMode="External"/><Relationship Id="rId856" Type="http://schemas.openxmlformats.org/officeDocument/2006/relationships/hyperlink" Target="http://transparencia.comitan.gob.mx/ART85/XXVII/DESARROLLO_URBANO/S003662.pdf" TargetMode="External"/><Relationship Id="rId1279" Type="http://schemas.openxmlformats.org/officeDocument/2006/relationships/hyperlink" Target="http://transparencia.comitan.gob.mx/ART85/XXVII/DESARROLLO_URBANO/04959.pdf" TargetMode="External"/><Relationship Id="rId1486" Type="http://schemas.openxmlformats.org/officeDocument/2006/relationships/hyperlink" Target="http://transparencia.comitan.gob.mx/ART85/XXVII/DESARROLLO_URBANO/04938.pdf" TargetMode="External"/><Relationship Id="rId2537" Type="http://schemas.openxmlformats.org/officeDocument/2006/relationships/hyperlink" Target="http://transparencia.comitan.gob.mx/ART85/XXVII/DESARROLLO_URBANO/OF.XXVII1_2021-2024.pdf" TargetMode="External"/><Relationship Id="rId509" Type="http://schemas.openxmlformats.org/officeDocument/2006/relationships/hyperlink" Target="http://transparencia.comitan.gob.mx/ART85/XXVII/DESARROLLO_URBANO/S003099.pdf" TargetMode="External"/><Relationship Id="rId1139" Type="http://schemas.openxmlformats.org/officeDocument/2006/relationships/hyperlink" Target="http://transparencia.comitan.gob.mx/ART85/XXVII/DESARROLLO_URBANO/S003954.pdf" TargetMode="External"/><Relationship Id="rId1346" Type="http://schemas.openxmlformats.org/officeDocument/2006/relationships/hyperlink" Target="http://transparencia.comitan.gob.mx/ART85/XXVII/DESARROLLO_URBANO/05237.pdf" TargetMode="External"/><Relationship Id="rId1693" Type="http://schemas.openxmlformats.org/officeDocument/2006/relationships/hyperlink" Target="http://transparencia.comitan.gob.mx/ART85/XXVII/DESARROLLO_URBANO/05059.pdf" TargetMode="External"/><Relationship Id="rId2744" Type="http://schemas.openxmlformats.org/officeDocument/2006/relationships/hyperlink" Target="http://transparencia.comitan.gob.mx/ART85/XXVII/DESARROLLO_URBANO/OF.XXVII1_2021-2024.pdf" TargetMode="External"/><Relationship Id="rId2951" Type="http://schemas.openxmlformats.org/officeDocument/2006/relationships/hyperlink" Target="http://transparencia.comitan.gob.mx/ART85/XXVII/DESARROLLO_URBANO/PA000154.pdf" TargetMode="External"/><Relationship Id="rId716" Type="http://schemas.openxmlformats.org/officeDocument/2006/relationships/hyperlink" Target="http://transparencia.comitan.gob.mx/ART85/XXVII/DESARROLLO_URBANO/S003519.pdf" TargetMode="External"/><Relationship Id="rId923" Type="http://schemas.openxmlformats.org/officeDocument/2006/relationships/hyperlink" Target="http://transparencia.comitan.gob.mx/ART85/XXVII/DESARROLLO_URBANO/S003729.pdf" TargetMode="External"/><Relationship Id="rId1553" Type="http://schemas.openxmlformats.org/officeDocument/2006/relationships/hyperlink" Target="http://transparencia.comitan.gob.mx/ART85/XXVII/DESARROLLO_URBANO/05607.pdf" TargetMode="External"/><Relationship Id="rId1760" Type="http://schemas.openxmlformats.org/officeDocument/2006/relationships/hyperlink" Target="http://transparencia.comitan.gob.mx/ART85/XXVII/DESARROLLO_URBANO/05601.pdf" TargetMode="External"/><Relationship Id="rId2604" Type="http://schemas.openxmlformats.org/officeDocument/2006/relationships/hyperlink" Target="http://transparencia.comitan.gob.mx/ART85/XXVII/DESARROLLO_URBANO/OF.XXVII1_2021-2024.pdf" TargetMode="External"/><Relationship Id="rId2811" Type="http://schemas.openxmlformats.org/officeDocument/2006/relationships/hyperlink" Target="http://transparencia.comitan.gob.mx/ART85/XXVII/DESARROLLO_URBANO/05189.pdf" TargetMode="External"/><Relationship Id="rId52" Type="http://schemas.openxmlformats.org/officeDocument/2006/relationships/hyperlink" Target="http://transparencia.comitan.gob.mx/ART85/XXVII/DESARROLLO_URBANO/01970.pdf" TargetMode="External"/><Relationship Id="rId1206" Type="http://schemas.openxmlformats.org/officeDocument/2006/relationships/hyperlink" Target="http://transparencia.comitan.gob.mx/ART85/XXVII/DESARROLLO_URBANO/S004032.pdf" TargetMode="External"/><Relationship Id="rId1413" Type="http://schemas.openxmlformats.org/officeDocument/2006/relationships/hyperlink" Target="http://transparencia.comitan.gob.mx/ART85/XXVII/DESARROLLO_URBANO/05110.pdf" TargetMode="External"/><Relationship Id="rId1620" Type="http://schemas.openxmlformats.org/officeDocument/2006/relationships/hyperlink" Target="http://transparencia.comitan.gob.mx/ART85/XXVII/DESARROLLO_URBANO/05480.pdf" TargetMode="External"/><Relationship Id="rId3378" Type="http://schemas.openxmlformats.org/officeDocument/2006/relationships/hyperlink" Target="http://transparencia.comitan.gob.mx/ART85/XXVII/DESARROLLO_URBANO/05027.pdf" TargetMode="External"/><Relationship Id="rId3585" Type="http://schemas.openxmlformats.org/officeDocument/2006/relationships/hyperlink" Target="http://transparencia.comitan.gob.mx/ART85/XXVII/DESARROLLO_URBANO/OFICIO_XXVII_2022.pdf" TargetMode="External"/><Relationship Id="rId299" Type="http://schemas.openxmlformats.org/officeDocument/2006/relationships/hyperlink" Target="http://transparencia.comitan.gob.mx/ART85/XXVII/DESARROLLO_URBANO/A001890.pdf" TargetMode="External"/><Relationship Id="rId2187" Type="http://schemas.openxmlformats.org/officeDocument/2006/relationships/hyperlink" Target="http://transparencia.comitan.gob.mx/ART85/XXVII/DESARROLLO_URBANO/OF.XXVII1_2021-2024.pdf" TargetMode="External"/><Relationship Id="rId2394" Type="http://schemas.openxmlformats.org/officeDocument/2006/relationships/hyperlink" Target="http://transparencia.comitan.gob.mx/ART85/XXVII/DESARROLLO_URBANO/OF.XXVII1_2021-2024.pdf" TargetMode="External"/><Relationship Id="rId3238" Type="http://schemas.openxmlformats.org/officeDocument/2006/relationships/hyperlink" Target="http://transparencia.comitan.gob.mx/ART85/XXVII/DESARROLLO_URBANO/OF.XXVII1_2021-2024.pdf" TargetMode="External"/><Relationship Id="rId3445" Type="http://schemas.openxmlformats.org/officeDocument/2006/relationships/hyperlink" Target="http://transparencia.comitan.gob.mx/ART85/XXVII/DESARROLLO_URBANO/OFICIO_XXVII_2022.pdf" TargetMode="External"/><Relationship Id="rId3652" Type="http://schemas.openxmlformats.org/officeDocument/2006/relationships/hyperlink" Target="http://transparencia.comitan.gob.mx/ART85/XXVII/DESARROLLO_URBANO/05243.pdf" TargetMode="External"/><Relationship Id="rId159" Type="http://schemas.openxmlformats.org/officeDocument/2006/relationships/hyperlink" Target="http://transparencia.comitan.gob.mx/ART85/XXVII/DESARROLLO_URBANO/22510.pdf" TargetMode="External"/><Relationship Id="rId366" Type="http://schemas.openxmlformats.org/officeDocument/2006/relationships/hyperlink" Target="http://transparencia.comitan.gob.mx/ART85/XXVII/DESARROLLO_URBANO/A002234.pdf" TargetMode="External"/><Relationship Id="rId573" Type="http://schemas.openxmlformats.org/officeDocument/2006/relationships/hyperlink" Target="http://transparencia.comitan.gob.mx/ART85/XXVII/DESARROLLO_URBANO/S003353.pdf" TargetMode="External"/><Relationship Id="rId780" Type="http://schemas.openxmlformats.org/officeDocument/2006/relationships/hyperlink" Target="http://transparencia.comitan.gob.mx/ART85/XXVII/DESARROLLO_URBANO/S003584.pdf" TargetMode="External"/><Relationship Id="rId2047" Type="http://schemas.openxmlformats.org/officeDocument/2006/relationships/hyperlink" Target="http://transparencia.comitan.gob.mx/ART85/XXVII/DESARROLLO_URBANO/OF.XXVII1_2021-2024.pdf" TargetMode="External"/><Relationship Id="rId2254" Type="http://schemas.openxmlformats.org/officeDocument/2006/relationships/hyperlink" Target="http://transparencia.comitan.gob.mx/ART85/XXVII/DESARROLLO_URBANO/OF.XXVII1_2021-2024.pdf" TargetMode="External"/><Relationship Id="rId2461" Type="http://schemas.openxmlformats.org/officeDocument/2006/relationships/hyperlink" Target="http://transparencia.comitan.gob.mx/ART85/XXVII/DESARROLLO_URBANO/OF.XXVII1_2021-2024.pdf" TargetMode="External"/><Relationship Id="rId3305" Type="http://schemas.openxmlformats.org/officeDocument/2006/relationships/hyperlink" Target="http://transparencia.comitan.gob.mx/ART85/XXVII/DESARROLLO_URBANO/OF.XXVII1_2021-2024.pdf" TargetMode="External"/><Relationship Id="rId3512" Type="http://schemas.openxmlformats.org/officeDocument/2006/relationships/hyperlink" Target="http://transparencia.comitan.gob.mx/ART85/XXVII/DESARROLLO_URBANO/OF.XXVII1_2021-2024.pdf" TargetMode="External"/><Relationship Id="rId226" Type="http://schemas.openxmlformats.org/officeDocument/2006/relationships/hyperlink" Target="http://transparencia.comitan.gob.mx/ART85/XXVII/DESARROLLO_URBANO/OF.XXVII_2021-2024.pdf" TargetMode="External"/><Relationship Id="rId433" Type="http://schemas.openxmlformats.org/officeDocument/2006/relationships/hyperlink" Target="http://transparencia.comitan.gob.mx/ART85/XXVII/DESARROLLO_URBANO/A002357.pdf" TargetMode="External"/><Relationship Id="rId1063" Type="http://schemas.openxmlformats.org/officeDocument/2006/relationships/hyperlink" Target="http://transparencia.comitan.gob.mx/ART85/XXVII/DESARROLLO_URBANO/S003869.pdf" TargetMode="External"/><Relationship Id="rId1270" Type="http://schemas.openxmlformats.org/officeDocument/2006/relationships/hyperlink" Target="http://transparencia.comitan.gob.mx/ART85/XXVII/DESARROLLO_URBANO/05109.pdf" TargetMode="External"/><Relationship Id="rId2114" Type="http://schemas.openxmlformats.org/officeDocument/2006/relationships/hyperlink" Target="http://transparencia.comitan.gob.mx/ART85/XXVII/DESARROLLO_URBANO/OF.XXVII1_2021-2024.pdf" TargetMode="External"/><Relationship Id="rId640" Type="http://schemas.openxmlformats.org/officeDocument/2006/relationships/hyperlink" Target="http://transparencia.comitan.gob.mx/ART85/XXVII/DESARROLLO_URBANO/S003430.pdf" TargetMode="External"/><Relationship Id="rId2321" Type="http://schemas.openxmlformats.org/officeDocument/2006/relationships/hyperlink" Target="http://transparencia.comitan.gob.mx/ART85/XXVII/DESARROLLO_URBANO/OF.XXVII1_2021-2024.pdf" TargetMode="External"/><Relationship Id="rId500" Type="http://schemas.openxmlformats.org/officeDocument/2006/relationships/hyperlink" Target="http://transparencia.comitan.gob.mx/ART85/XXVII/DESARROLLO_URBANO/S003069.pdf" TargetMode="External"/><Relationship Id="rId1130" Type="http://schemas.openxmlformats.org/officeDocument/2006/relationships/hyperlink" Target="http://transparencia.comitan.gob.mx/ART85/XXVII/DESARROLLO_URBANO/S003941.pdf" TargetMode="External"/><Relationship Id="rId1947" Type="http://schemas.openxmlformats.org/officeDocument/2006/relationships/hyperlink" Target="http://transparencia.comitan.gob.mx/ART85/XXVII/DESARROLLO_URBANO/05717.pdf" TargetMode="External"/><Relationship Id="rId3095" Type="http://schemas.openxmlformats.org/officeDocument/2006/relationships/hyperlink" Target="http://transparencia.comitan.gob.mx/ART85/XXVII/DESARROLLO_URBANO/25363.pdf" TargetMode="External"/><Relationship Id="rId1807" Type="http://schemas.openxmlformats.org/officeDocument/2006/relationships/hyperlink" Target="http://transparencia.comitan.gob.mx/ART85/XXVII/DESARROLLO_URBANO/05350.pdf" TargetMode="External"/><Relationship Id="rId3162" Type="http://schemas.openxmlformats.org/officeDocument/2006/relationships/hyperlink" Target="http://transparencia.comitan.gob.mx/ART85/XXVII/DESARROLLO_URBANO/OFICIO_XXVII_2022.pdf" TargetMode="External"/><Relationship Id="rId290" Type="http://schemas.openxmlformats.org/officeDocument/2006/relationships/hyperlink" Target="http://transparencia.comitan.gob.mx/ART85/XXVII/DESARROLLO_URBANO/A001880.pdf" TargetMode="External"/><Relationship Id="rId3022" Type="http://schemas.openxmlformats.org/officeDocument/2006/relationships/hyperlink" Target="http://transparencia.comitan.gob.mx/ART85/XXVII/DESARROLLO_URBANO/US0553.pdf" TargetMode="External"/><Relationship Id="rId150" Type="http://schemas.openxmlformats.org/officeDocument/2006/relationships/hyperlink" Target="http://transparencia.comitan.gob.mx/ART85/XXVII/DESARROLLO_URBANO/05620.pdf" TargetMode="External"/><Relationship Id="rId2788" Type="http://schemas.openxmlformats.org/officeDocument/2006/relationships/hyperlink" Target="http://transparencia.comitan.gob.mx/ART85/XXVII/DESARROLLO_URBANO/R000329.pdf" TargetMode="External"/><Relationship Id="rId2995" Type="http://schemas.openxmlformats.org/officeDocument/2006/relationships/hyperlink" Target="http://transparencia.comitan.gob.mx/ART85/XXVII/DESARROLLO_URBANO/OF.XXVII1_2021-2024.pdf" TargetMode="External"/><Relationship Id="rId967" Type="http://schemas.openxmlformats.org/officeDocument/2006/relationships/hyperlink" Target="http://transparencia.comitan.gob.mx/ART85/XXVII/DESARROLLO_URBANO/S003773.pdf" TargetMode="External"/><Relationship Id="rId1597" Type="http://schemas.openxmlformats.org/officeDocument/2006/relationships/hyperlink" Target="http://transparencia.comitan.gob.mx/ART85/XXVII/DESARROLLO_URBANO/05536.pdf" TargetMode="External"/><Relationship Id="rId2648" Type="http://schemas.openxmlformats.org/officeDocument/2006/relationships/hyperlink" Target="http://transparencia.comitan.gob.mx/ART85/XXVII/DESARROLLO_URBANO/OF.XXVII1_2021-2024.pdf" TargetMode="External"/><Relationship Id="rId2855" Type="http://schemas.openxmlformats.org/officeDocument/2006/relationships/hyperlink" Target="http://transparencia.comitan.gob.mx/ART85/XXVII/DESARROLLO_URBANO/OFICIO_XXVII_2022.pdf" TargetMode="External"/><Relationship Id="rId96" Type="http://schemas.openxmlformats.org/officeDocument/2006/relationships/hyperlink" Target="http://transparencia.comitan.gob.mx/ART85/XXVII/DESARROLLO_URBANO/04982.pdf" TargetMode="External"/><Relationship Id="rId827" Type="http://schemas.openxmlformats.org/officeDocument/2006/relationships/hyperlink" Target="http://transparencia.comitan.gob.mx/ART85/XXVII/DESARROLLO_URBANO/S003633.pdf" TargetMode="External"/><Relationship Id="rId1457" Type="http://schemas.openxmlformats.org/officeDocument/2006/relationships/hyperlink" Target="http://transparencia.comitan.gob.mx/ART85/XXVII/DESARROLLO_URBANO/05121.pdf" TargetMode="External"/><Relationship Id="rId1664" Type="http://schemas.openxmlformats.org/officeDocument/2006/relationships/hyperlink" Target="http://transparencia.comitan.gob.mx/ART85/XXVII/DESARROLLO_URBANO/05488.pdf" TargetMode="External"/><Relationship Id="rId1871" Type="http://schemas.openxmlformats.org/officeDocument/2006/relationships/hyperlink" Target="http://transparencia.comitan.gob.mx/ART85/XXVII/DESARROLLO_URBANO/05376.pdf" TargetMode="External"/><Relationship Id="rId2508" Type="http://schemas.openxmlformats.org/officeDocument/2006/relationships/hyperlink" Target="http://transparencia.comitan.gob.mx/ART85/XXVII/DESARROLLO_URBANO/OF.XXVII1_2021-2024.pdf" TargetMode="External"/><Relationship Id="rId2715" Type="http://schemas.openxmlformats.org/officeDocument/2006/relationships/hyperlink" Target="http://transparencia.comitan.gob.mx/ART85/XXVII/DESARROLLO_URBANO/OF.XXVII1_2021-2024.pdf" TargetMode="External"/><Relationship Id="rId2922" Type="http://schemas.openxmlformats.org/officeDocument/2006/relationships/hyperlink" Target="http://transparencia.comitan.gob.mx/ART85/XXVII/DESARROLLO_URBANO/OF.XXVII1_2021-2024.pdf" TargetMode="External"/><Relationship Id="rId1317" Type="http://schemas.openxmlformats.org/officeDocument/2006/relationships/hyperlink" Target="http://transparencia.comitan.gob.mx/ART85/XXVII/DESARROLLO_URBANO/04892.pdf" TargetMode="External"/><Relationship Id="rId1524" Type="http://schemas.openxmlformats.org/officeDocument/2006/relationships/hyperlink" Target="http://transparencia.comitan.gob.mx/ART85/XXVII/DESARROLLO_URBANO/05100.pdf" TargetMode="External"/><Relationship Id="rId1731" Type="http://schemas.openxmlformats.org/officeDocument/2006/relationships/hyperlink" Target="http://transparencia.comitan.gob.mx/ART85/XXVII/DESARROLLO_URBANO/23252.pdf" TargetMode="External"/><Relationship Id="rId23" Type="http://schemas.openxmlformats.org/officeDocument/2006/relationships/hyperlink" Target="http://transparencia.comitan.gob.mx/ART85/XXVII/DESARROLLO_URBANO/22447.pdf" TargetMode="External"/><Relationship Id="rId3489" Type="http://schemas.openxmlformats.org/officeDocument/2006/relationships/hyperlink" Target="http://transparencia.comitan.gob.mx/ART85/XXVII/DESARROLLO_URBANO/OF.XXVII1_2021-2024.pdf" TargetMode="External"/><Relationship Id="rId3696" Type="http://schemas.openxmlformats.org/officeDocument/2006/relationships/hyperlink" Target="http://transparencia.comitan.gob.mx/ART85/XXVII/DESARROLLO_URBANO/OF.XXVII1_2021-2024.pdf" TargetMode="External"/><Relationship Id="rId2298" Type="http://schemas.openxmlformats.org/officeDocument/2006/relationships/hyperlink" Target="http://transparencia.comitan.gob.mx/ART85/XXVII/DESARROLLO_URBANO/OF.XXVII1_2021-2024.pdf" TargetMode="External"/><Relationship Id="rId3349" Type="http://schemas.openxmlformats.org/officeDocument/2006/relationships/hyperlink" Target="http://transparencia.comitan.gob.mx/ART85/XXVII/DESARROLLO_URBANO/T000417.pdf" TargetMode="External"/><Relationship Id="rId3556" Type="http://schemas.openxmlformats.org/officeDocument/2006/relationships/hyperlink" Target="http://transparencia.comitan.gob.mx/ART85/XXVII/DESARROLLO_URBANO/22636.pdf" TargetMode="External"/><Relationship Id="rId477" Type="http://schemas.openxmlformats.org/officeDocument/2006/relationships/hyperlink" Target="http://transparencia.comitan.gob.mx/ART85/XXVII/DESARROLLO_URBANO/A002501.pdf" TargetMode="External"/><Relationship Id="rId684" Type="http://schemas.openxmlformats.org/officeDocument/2006/relationships/hyperlink" Target="http://transparencia.comitan.gob.mx/ART85/XXVII/DESARROLLO_URBANO/S003481.pdf" TargetMode="External"/><Relationship Id="rId2158" Type="http://schemas.openxmlformats.org/officeDocument/2006/relationships/hyperlink" Target="http://transparencia.comitan.gob.mx/ART85/XXVII/DESARROLLO_URBANO/OF.XXVII1_2021-2024.pdf" TargetMode="External"/><Relationship Id="rId2365" Type="http://schemas.openxmlformats.org/officeDocument/2006/relationships/hyperlink" Target="http://transparencia.comitan.gob.mx/ART85/XXVII/DESARROLLO_URBANO/OF.XXVII1_2021-2024.pdf" TargetMode="External"/><Relationship Id="rId3209" Type="http://schemas.openxmlformats.org/officeDocument/2006/relationships/hyperlink" Target="http://transparencia.comitan.gob.mx/ART85/XXVII/DESARROLLO_URBANO/OF.XXVII1_2021-2024.pdf" TargetMode="External"/><Relationship Id="rId3763" Type="http://schemas.openxmlformats.org/officeDocument/2006/relationships/hyperlink" Target="http://transparencia.comitan.gob.mx/ART85/XXVII/DESARROLLO_URBANO/05033.pdf" TargetMode="External"/><Relationship Id="rId337" Type="http://schemas.openxmlformats.org/officeDocument/2006/relationships/hyperlink" Target="http://transparencia.comitan.gob.mx/ART85/XXVII/DESARROLLO_URBANO/A002199.pdf" TargetMode="External"/><Relationship Id="rId891" Type="http://schemas.openxmlformats.org/officeDocument/2006/relationships/hyperlink" Target="http://transparencia.comitan.gob.mx/ART85/XXVII/DESARROLLO_URBANO/S003697.pdf" TargetMode="External"/><Relationship Id="rId2018" Type="http://schemas.openxmlformats.org/officeDocument/2006/relationships/hyperlink" Target="http://transparencia.comitan.gob.mx/ART85/XXVII/DESARROLLO_URBANO/OF.XXVII1_2021-2024.pdf" TargetMode="External"/><Relationship Id="rId2572" Type="http://schemas.openxmlformats.org/officeDocument/2006/relationships/hyperlink" Target="http://transparencia.comitan.gob.mx/ART85/XXVII/DESARROLLO_URBANO/OF.XXVII1_2021-2024.pdf" TargetMode="External"/><Relationship Id="rId3416" Type="http://schemas.openxmlformats.org/officeDocument/2006/relationships/hyperlink" Target="http://transparencia.comitan.gob.mx/ART85/XXVII/DESARROLLO_URBANO/OFICIO_XXVII_2022.pdf" TargetMode="External"/><Relationship Id="rId3623" Type="http://schemas.openxmlformats.org/officeDocument/2006/relationships/hyperlink" Target="http://transparencia.comitan.gob.mx/ART85/XXVII/DESARROLLO_URBANO/OF.XXVII1_2021-2024.pdf" TargetMode="External"/><Relationship Id="rId544" Type="http://schemas.openxmlformats.org/officeDocument/2006/relationships/hyperlink" Target="http://transparencia.comitan.gob.mx/ART85/XXVII/DESARROLLO_URBANO/S003321.pdf" TargetMode="External"/><Relationship Id="rId751" Type="http://schemas.openxmlformats.org/officeDocument/2006/relationships/hyperlink" Target="http://transparencia.comitan.gob.mx/ART85/XXVII/DESARROLLO_URBANO/S003554.pdf" TargetMode="External"/><Relationship Id="rId1174" Type="http://schemas.openxmlformats.org/officeDocument/2006/relationships/hyperlink" Target="http://transparencia.comitan.gob.mx/ART85/XXVII/DESARROLLO_URBANO/S003989.pdf" TargetMode="External"/><Relationship Id="rId1381" Type="http://schemas.openxmlformats.org/officeDocument/2006/relationships/hyperlink" Target="http://transparencia.comitan.gob.mx/ART85/XXVII/DESARROLLO_URBANO/03555.pdf" TargetMode="External"/><Relationship Id="rId2225" Type="http://schemas.openxmlformats.org/officeDocument/2006/relationships/hyperlink" Target="http://transparencia.comitan.gob.mx/ART85/XXVII/DESARROLLO_URBANO/OF.XXVII1_2021-2024.pdf" TargetMode="External"/><Relationship Id="rId2432" Type="http://schemas.openxmlformats.org/officeDocument/2006/relationships/hyperlink" Target="http://transparencia.comitan.gob.mx/ART85/XXVII/DESARROLLO_URBANO/OF.XXVII1_2021-2024.pdf" TargetMode="External"/><Relationship Id="rId404" Type="http://schemas.openxmlformats.org/officeDocument/2006/relationships/hyperlink" Target="http://transparencia.comitan.gob.mx/ART85/XXVII/DESARROLLO_URBANO/A002324.pdf" TargetMode="External"/><Relationship Id="rId611" Type="http://schemas.openxmlformats.org/officeDocument/2006/relationships/hyperlink" Target="http://transparencia.comitan.gob.mx/ART85/XXVII/DESARROLLO_URBANO/S003401.pdf" TargetMode="External"/><Relationship Id="rId1034" Type="http://schemas.openxmlformats.org/officeDocument/2006/relationships/hyperlink" Target="http://transparencia.comitan.gob.mx/ART85/XXVII/DESARROLLO_URBANO/S003840.pdf" TargetMode="External"/><Relationship Id="rId1241" Type="http://schemas.openxmlformats.org/officeDocument/2006/relationships/hyperlink" Target="http://transparencia.comitan.gob.mx/ART85/XXVII/DESARROLLO_URBANO/C000902.pdf" TargetMode="External"/><Relationship Id="rId1101" Type="http://schemas.openxmlformats.org/officeDocument/2006/relationships/hyperlink" Target="http://transparencia.comitan.gob.mx/ART85/XXVII/DESARROLLO_URBANO/S003907.pdf" TargetMode="External"/><Relationship Id="rId3066" Type="http://schemas.openxmlformats.org/officeDocument/2006/relationships/hyperlink" Target="http://transparencia.comitan.gob.mx/ART85/XXVII/DESARROLLO_URBANO/US0607.pdf" TargetMode="External"/><Relationship Id="rId3273" Type="http://schemas.openxmlformats.org/officeDocument/2006/relationships/hyperlink" Target="http://transparencia.comitan.gob.mx/ART85/XXVII/DESARROLLO_URBANO/OF.XXVII1_2021-2024.pdf" TargetMode="External"/><Relationship Id="rId3480" Type="http://schemas.openxmlformats.org/officeDocument/2006/relationships/hyperlink" Target="http://transparencia.comitan.gob.mx/ART85/XXVII/DESARROLLO_URBANO/OF.XXVII1_2021-2024.pdf" TargetMode="External"/><Relationship Id="rId194" Type="http://schemas.openxmlformats.org/officeDocument/2006/relationships/hyperlink" Target="http://transparencia.comitan.gob.mx/ART85/XXVII/DESARROLLO_URBANO/05149.pdf" TargetMode="External"/><Relationship Id="rId1918" Type="http://schemas.openxmlformats.org/officeDocument/2006/relationships/hyperlink" Target="http://transparencia.comitan.gob.mx/ART85/XXVII/DESARROLLO_URBANO/05746.pdf" TargetMode="External"/><Relationship Id="rId2082" Type="http://schemas.openxmlformats.org/officeDocument/2006/relationships/hyperlink" Target="http://transparencia.comitan.gob.mx/ART85/XXVII/DESARROLLO_URBANO/OF.XXVII1_2021-2024.pdf" TargetMode="External"/><Relationship Id="rId3133" Type="http://schemas.openxmlformats.org/officeDocument/2006/relationships/hyperlink" Target="http://transparencia.comitan.gob.mx/ART85/XXVII/DESARROLLO_URBANO/05286.pdf" TargetMode="External"/><Relationship Id="rId261" Type="http://schemas.openxmlformats.org/officeDocument/2006/relationships/hyperlink" Target="http://transparencia.comitan.gob.mx/ART85/XXVII/DESARROLLO_URBANO/A001677.pdf" TargetMode="External"/><Relationship Id="rId3340" Type="http://schemas.openxmlformats.org/officeDocument/2006/relationships/hyperlink" Target="http://transparencia.comitan.gob.mx/ART85/XXVII/DESARROLLO_URBANO/T000408.pdf" TargetMode="External"/><Relationship Id="rId2899" Type="http://schemas.openxmlformats.org/officeDocument/2006/relationships/hyperlink" Target="http://transparencia.comitan.gob.mx/ART85/XXVII/DESARROLLO_URBANO/OF.XXVII1_2021-2024.pdf" TargetMode="External"/><Relationship Id="rId3200" Type="http://schemas.openxmlformats.org/officeDocument/2006/relationships/hyperlink" Target="http://transparencia.comitan.gob.mx/ART85/XXVII/DESARROLLO_URBANO/OF.XXVII1_2021-2024.pdf" TargetMode="External"/><Relationship Id="rId121" Type="http://schemas.openxmlformats.org/officeDocument/2006/relationships/hyperlink" Target="http://transparencia.comitan.gob.mx/ART85/XXVII/DESARROLLO_URBANO/04991.pdf" TargetMode="External"/><Relationship Id="rId2759" Type="http://schemas.openxmlformats.org/officeDocument/2006/relationships/hyperlink" Target="http://transparencia.comitan.gob.mx/ART85/XXVII/DESARROLLO_URBANO/OF.XXVII1_2021-2024.pdf" TargetMode="External"/><Relationship Id="rId2966" Type="http://schemas.openxmlformats.org/officeDocument/2006/relationships/hyperlink" Target="http://transparencia.comitan.gob.mx/ART85/XXVII/DESARROLLO_URBANO/05652.pdf" TargetMode="External"/><Relationship Id="rId938" Type="http://schemas.openxmlformats.org/officeDocument/2006/relationships/hyperlink" Target="http://transparencia.comitan.gob.mx/ART85/XXVII/DESARROLLO_URBANO/S003744.pdf" TargetMode="External"/><Relationship Id="rId1568" Type="http://schemas.openxmlformats.org/officeDocument/2006/relationships/hyperlink" Target="http://transparencia.comitan.gob.mx/ART85/XXVII/DESARROLLO_URBANO/05268.pdf" TargetMode="External"/><Relationship Id="rId1775" Type="http://schemas.openxmlformats.org/officeDocument/2006/relationships/hyperlink" Target="http://transparencia.comitan.gob.mx/ART85/XXVII/DESARROLLO_URBANO/05340.pdf" TargetMode="External"/><Relationship Id="rId2619" Type="http://schemas.openxmlformats.org/officeDocument/2006/relationships/hyperlink" Target="http://transparencia.comitan.gob.mx/ART85/XXVII/DESARROLLO_URBANO/OF.XXVII1_2021-2024.pdf" TargetMode="External"/><Relationship Id="rId2826" Type="http://schemas.openxmlformats.org/officeDocument/2006/relationships/hyperlink" Target="http://transparencia.comitan.gob.mx/ART85/XXVII/DESARROLLO_URBANO/05192.pdf" TargetMode="External"/><Relationship Id="rId67" Type="http://schemas.openxmlformats.org/officeDocument/2006/relationships/hyperlink" Target="http://transparencia.comitan.gob.mx/ART85/XXVII/DESARROLLO_URBANO/05072.pdf" TargetMode="External"/><Relationship Id="rId1428" Type="http://schemas.openxmlformats.org/officeDocument/2006/relationships/hyperlink" Target="http://transparencia.comitan.gob.mx/ART85/XXVII/DESARROLLO_URBANO/05122.pdf" TargetMode="External"/><Relationship Id="rId1635" Type="http://schemas.openxmlformats.org/officeDocument/2006/relationships/hyperlink" Target="http://transparencia.comitan.gob.mx/ART85/XXVII/DESARROLLO_URBANO/05328.pdf" TargetMode="External"/><Relationship Id="rId1982" Type="http://schemas.openxmlformats.org/officeDocument/2006/relationships/hyperlink" Target="http://transparencia.comitan.gob.mx/ART85/XXVII/DESARROLLO_URBANO/21460.pdf" TargetMode="External"/><Relationship Id="rId1842" Type="http://schemas.openxmlformats.org/officeDocument/2006/relationships/hyperlink" Target="http://transparencia.comitan.gob.mx/ART85/XXVII/DESARROLLO_URBANO/05465.pdf" TargetMode="External"/><Relationship Id="rId1702" Type="http://schemas.openxmlformats.org/officeDocument/2006/relationships/hyperlink" Target="http://transparencia.comitan.gob.mx/ART85/XXVII/DESARROLLO_URBANO/05460.pdf" TargetMode="External"/><Relationship Id="rId3667" Type="http://schemas.openxmlformats.org/officeDocument/2006/relationships/hyperlink" Target="http://transparencia.comitan.gob.mx/ART85/XXVII/DESARROLLO_URBANO/05755.pdf" TargetMode="External"/><Relationship Id="rId588" Type="http://schemas.openxmlformats.org/officeDocument/2006/relationships/hyperlink" Target="http://transparencia.comitan.gob.mx/ART85/XXVII/DESARROLLO_URBANO/S003377.pdf" TargetMode="External"/><Relationship Id="rId795" Type="http://schemas.openxmlformats.org/officeDocument/2006/relationships/hyperlink" Target="http://transparencia.comitan.gob.mx/ART85/XXVII/DESARROLLO_URBANO/S003599.pdf" TargetMode="External"/><Relationship Id="rId2269" Type="http://schemas.openxmlformats.org/officeDocument/2006/relationships/hyperlink" Target="http://transparencia.comitan.gob.mx/ART85/XXVII/DESARROLLO_URBANO/OF.XXVII1_2021-2024.pdf" TargetMode="External"/><Relationship Id="rId2476" Type="http://schemas.openxmlformats.org/officeDocument/2006/relationships/hyperlink" Target="http://transparencia.comitan.gob.mx/ART85/XXVII/DESARROLLO_URBANO/OF.XXVII1_2021-2024.pdf" TargetMode="External"/><Relationship Id="rId2683" Type="http://schemas.openxmlformats.org/officeDocument/2006/relationships/hyperlink" Target="http://transparencia.comitan.gob.mx/ART85/XXVII/DESARROLLO_URBANO/OF.XXVII1_2021-2024.pdf" TargetMode="External"/><Relationship Id="rId2890" Type="http://schemas.openxmlformats.org/officeDocument/2006/relationships/hyperlink" Target="http://transparencia.comitan.gob.mx/ART85/XXVII/DESARROLLO_URBANO/OF.XXVII1_2021-2024.pdf" TargetMode="External"/><Relationship Id="rId3527" Type="http://schemas.openxmlformats.org/officeDocument/2006/relationships/hyperlink" Target="http://transparencia.comitan.gob.mx/ART85/XXVII/DESARROLLO_URBANO/OF.XXVII1_2021-2024.pdf" TargetMode="External"/><Relationship Id="rId3734" Type="http://schemas.openxmlformats.org/officeDocument/2006/relationships/hyperlink" Target="http://transparencia.comitan.gob.mx/ART85/XXVII/DESARROLLO_URBANO/CUB0043.pdf" TargetMode="External"/><Relationship Id="rId448" Type="http://schemas.openxmlformats.org/officeDocument/2006/relationships/hyperlink" Target="http://transparencia.comitan.gob.mx/ART85/XXVII/DESARROLLO_URBANO/A002377.pdf" TargetMode="External"/><Relationship Id="rId655" Type="http://schemas.openxmlformats.org/officeDocument/2006/relationships/hyperlink" Target="http://transparencia.comitan.gob.mx/ART85/XXVII/DESARROLLO_URBANO/S003445.pdf" TargetMode="External"/><Relationship Id="rId862" Type="http://schemas.openxmlformats.org/officeDocument/2006/relationships/hyperlink" Target="http://transparencia.comitan.gob.mx/ART85/XXVII/DESARROLLO_URBANO/S003668.pdf" TargetMode="External"/><Relationship Id="rId1078" Type="http://schemas.openxmlformats.org/officeDocument/2006/relationships/hyperlink" Target="http://transparencia.comitan.gob.mx/ART85/XXVII/DESARROLLO_URBANO/S003884.pdf" TargetMode="External"/><Relationship Id="rId1285" Type="http://schemas.openxmlformats.org/officeDocument/2006/relationships/hyperlink" Target="http://transparencia.comitan.gob.mx/ART85/XXVII/DESARROLLO_URBANO/04935.pdf" TargetMode="External"/><Relationship Id="rId1492" Type="http://schemas.openxmlformats.org/officeDocument/2006/relationships/hyperlink" Target="http://transparencia.comitan.gob.mx/ART85/XXVII/DESARROLLO_URBANO/23427.pdf" TargetMode="External"/><Relationship Id="rId2129" Type="http://schemas.openxmlformats.org/officeDocument/2006/relationships/hyperlink" Target="http://transparencia.comitan.gob.mx/ART85/XXVII/DESARROLLO_URBANO/OF.XXVII1_2021-2024.pdf" TargetMode="External"/><Relationship Id="rId2336" Type="http://schemas.openxmlformats.org/officeDocument/2006/relationships/hyperlink" Target="http://transparencia.comitan.gob.mx/ART85/XXVII/DESARROLLO_URBANO/OF.XXVII1_2021-2024.pdf" TargetMode="External"/><Relationship Id="rId2543" Type="http://schemas.openxmlformats.org/officeDocument/2006/relationships/hyperlink" Target="http://transparencia.comitan.gob.mx/ART85/XXVII/DESARROLLO_URBANO/OF.XXVII1_2021-2024.pdf" TargetMode="External"/><Relationship Id="rId2750" Type="http://schemas.openxmlformats.org/officeDocument/2006/relationships/hyperlink" Target="http://transparencia.comitan.gob.mx/ART85/XXVII/DESARROLLO_URBANO/OF.XXVII1_2021-2024.pdf" TargetMode="External"/><Relationship Id="rId308" Type="http://schemas.openxmlformats.org/officeDocument/2006/relationships/hyperlink" Target="http://transparencia.comitan.gob.mx/ART85/XXVII/DESARROLLO_URBANO/A001899.pdf" TargetMode="External"/><Relationship Id="rId515" Type="http://schemas.openxmlformats.org/officeDocument/2006/relationships/hyperlink" Target="http://transparencia.comitan.gob.mx/ART85/XXVII/DESARROLLO_URBANO/S003132.pdf" TargetMode="External"/><Relationship Id="rId722" Type="http://schemas.openxmlformats.org/officeDocument/2006/relationships/hyperlink" Target="http://transparencia.comitan.gob.mx/ART85/XXVII/DESARROLLO_URBANO/S003525.pdf" TargetMode="External"/><Relationship Id="rId1145" Type="http://schemas.openxmlformats.org/officeDocument/2006/relationships/hyperlink" Target="http://transparencia.comitan.gob.mx/ART85/XXVII/DESARROLLO_URBANO/S003960.pdf" TargetMode="External"/><Relationship Id="rId1352" Type="http://schemas.openxmlformats.org/officeDocument/2006/relationships/hyperlink" Target="http://transparencia.comitan.gob.mx/ART85/XXVII/DESARROLLO_URBANO/04945.pdf" TargetMode="External"/><Relationship Id="rId2403" Type="http://schemas.openxmlformats.org/officeDocument/2006/relationships/hyperlink" Target="http://transparencia.comitan.gob.mx/ART85/XXVII/DESARROLLO_URBANO/OF.XXVII1_2021-2024.pdf" TargetMode="External"/><Relationship Id="rId1005" Type="http://schemas.openxmlformats.org/officeDocument/2006/relationships/hyperlink" Target="http://transparencia.comitan.gob.mx/ART85/XXVII/DESARROLLO_URBANO/S003811.pdf" TargetMode="External"/><Relationship Id="rId1212" Type="http://schemas.openxmlformats.org/officeDocument/2006/relationships/hyperlink" Target="http://transparencia.comitan.gob.mx/ART85/XXVII/DESARROLLO_URBANO/C000701.pdf" TargetMode="External"/><Relationship Id="rId2610" Type="http://schemas.openxmlformats.org/officeDocument/2006/relationships/hyperlink" Target="http://transparencia.comitan.gob.mx/ART85/XXVII/DESARROLLO_URBANO/OF.XXVII1_2021-2024.pdf" TargetMode="External"/><Relationship Id="rId3177" Type="http://schemas.openxmlformats.org/officeDocument/2006/relationships/hyperlink" Target="http://transparencia.comitan.gob.mx/ART85/XXVII/DESARROLLO_URBANO/OFICIO_XXVII_2022.pdf" TargetMode="External"/><Relationship Id="rId3037" Type="http://schemas.openxmlformats.org/officeDocument/2006/relationships/hyperlink" Target="http://transparencia.comitan.gob.mx/ART85/XXVII/DESARROLLO_URBANO/US0576.pdf" TargetMode="External"/><Relationship Id="rId3384" Type="http://schemas.openxmlformats.org/officeDocument/2006/relationships/hyperlink" Target="http://transparencia.comitan.gob.mx/ART85/XXVII/DESARROLLO_URBANO/05027.pdf" TargetMode="External"/><Relationship Id="rId3591" Type="http://schemas.openxmlformats.org/officeDocument/2006/relationships/hyperlink" Target="http://transparencia.comitan.gob.mx/ART85/XXVII/DESARROLLO_URBANO/OF.XXVII1_2021-2024.pdf" TargetMode="External"/><Relationship Id="rId2193" Type="http://schemas.openxmlformats.org/officeDocument/2006/relationships/hyperlink" Target="http://transparencia.comitan.gob.mx/ART85/XXVII/DESARROLLO_URBANO/OF.XXVII1_2021-2024.pdf" TargetMode="External"/><Relationship Id="rId3244" Type="http://schemas.openxmlformats.org/officeDocument/2006/relationships/hyperlink" Target="http://transparencia.comitan.gob.mx/ART85/XXVII/DESARROLLO_URBANO/OF.XXVII1_2021-2024.pdf" TargetMode="External"/><Relationship Id="rId3451" Type="http://schemas.openxmlformats.org/officeDocument/2006/relationships/hyperlink" Target="http://transparencia.comitan.gob.mx/ART85/XXVII/DESARROLLO_URBANO/OF.XXVII1_2021-2024.pdf" TargetMode="External"/><Relationship Id="rId165" Type="http://schemas.openxmlformats.org/officeDocument/2006/relationships/hyperlink" Target="http://transparencia.comitan.gob.mx/ART85/XXVII/DESARROLLO_URBANO/22961.pdf" TargetMode="External"/><Relationship Id="rId372" Type="http://schemas.openxmlformats.org/officeDocument/2006/relationships/hyperlink" Target="http://transparencia.comitan.gob.mx/ART85/XXVII/DESARROLLO_URBANO/A002243.pdf" TargetMode="External"/><Relationship Id="rId2053" Type="http://schemas.openxmlformats.org/officeDocument/2006/relationships/hyperlink" Target="http://transparencia.comitan.gob.mx/ART85/XXVII/DESARROLLO_URBANO/OF.XXVII1_2021-2024.pdf" TargetMode="External"/><Relationship Id="rId2260" Type="http://schemas.openxmlformats.org/officeDocument/2006/relationships/hyperlink" Target="http://transparencia.comitan.gob.mx/ART85/XXVII/DESARROLLO_URBANO/OF.XXVII1_2021-2024.pdf" TargetMode="External"/><Relationship Id="rId3104" Type="http://schemas.openxmlformats.org/officeDocument/2006/relationships/hyperlink" Target="http://transparencia.comitan.gob.mx/ART85/XXVII/DESARROLLO_URBANO/04448.pdf" TargetMode="External"/><Relationship Id="rId3311" Type="http://schemas.openxmlformats.org/officeDocument/2006/relationships/hyperlink" Target="http://transparencia.comitan.gob.mx/ART85/XXVII/DESARROLLO_URBANO/OF.XXVII1_2021-2024.pdf" TargetMode="External"/><Relationship Id="rId232" Type="http://schemas.openxmlformats.org/officeDocument/2006/relationships/hyperlink" Target="http://transparencia.comitan.gob.mx/ART85/XXVII/DESARROLLO_URBANO/OFICIO_XXVII_2022.pdf" TargetMode="External"/><Relationship Id="rId2120" Type="http://schemas.openxmlformats.org/officeDocument/2006/relationships/hyperlink" Target="http://transparencia.comitan.gob.mx/ART85/XXVII/DESARROLLO_URBANO/OF.XXVII1_2021-2024.pdf" TargetMode="External"/><Relationship Id="rId1679" Type="http://schemas.openxmlformats.org/officeDocument/2006/relationships/hyperlink" Target="http://transparencia.comitan.gob.mx/ART85/XXVII/DESARROLLO_URBANO/05393.pdf" TargetMode="External"/><Relationship Id="rId1886" Type="http://schemas.openxmlformats.org/officeDocument/2006/relationships/hyperlink" Target="http://transparencia.comitan.gob.mx/ART85/XXVII/DESARROLLO_URBANO/05543.pdf" TargetMode="External"/><Relationship Id="rId2937" Type="http://schemas.openxmlformats.org/officeDocument/2006/relationships/hyperlink" Target="http://transparencia.comitan.gob.mx/ART85/XXVII/DESARROLLO_URBANO/PA000145.pdf" TargetMode="External"/><Relationship Id="rId909" Type="http://schemas.openxmlformats.org/officeDocument/2006/relationships/hyperlink" Target="http://transparencia.comitan.gob.mx/ART85/XXVII/DESARROLLO_URBANO/S003715.pdf" TargetMode="External"/><Relationship Id="rId1539" Type="http://schemas.openxmlformats.org/officeDocument/2006/relationships/hyperlink" Target="http://transparencia.comitan.gob.mx/ART85/XXVII/DESARROLLO_URBANO/05562.pdf" TargetMode="External"/><Relationship Id="rId1746" Type="http://schemas.openxmlformats.org/officeDocument/2006/relationships/hyperlink" Target="http://transparencia.comitan.gob.mx/ART85/XXVII/DESARROLLO_URBANO/23221.pdf" TargetMode="External"/><Relationship Id="rId1953" Type="http://schemas.openxmlformats.org/officeDocument/2006/relationships/hyperlink" Target="http://transparencia.comitan.gob.mx/ART85/XXVII/DESARROLLO_URBANO/05736.pdf" TargetMode="External"/><Relationship Id="rId38" Type="http://schemas.openxmlformats.org/officeDocument/2006/relationships/hyperlink" Target="http://transparencia.comitan.gob.mx/ART85/XXVII/DESARROLLO_URBANO/04961.pdf" TargetMode="External"/><Relationship Id="rId1606" Type="http://schemas.openxmlformats.org/officeDocument/2006/relationships/hyperlink" Target="http://transparencia.comitan.gob.mx/ART85/XXVII/DESARROLLO_URBANO/05426.pdf" TargetMode="External"/><Relationship Id="rId1813" Type="http://schemas.openxmlformats.org/officeDocument/2006/relationships/hyperlink" Target="http://transparencia.comitan.gob.mx/ART85/XXVII/DESARROLLO_URBANO/05325.pdf" TargetMode="External"/><Relationship Id="rId3778" Type="http://schemas.openxmlformats.org/officeDocument/2006/relationships/hyperlink" Target="http://transparencia.comitan.gob.mx/ART85/XXVII/DESARROLLO_URBANO/04911.pdf" TargetMode="External"/><Relationship Id="rId699" Type="http://schemas.openxmlformats.org/officeDocument/2006/relationships/hyperlink" Target="http://transparencia.comitan.gob.mx/ART85/XXVII/DESARROLLO_URBANO/S003498.pdf" TargetMode="External"/><Relationship Id="rId2587" Type="http://schemas.openxmlformats.org/officeDocument/2006/relationships/hyperlink" Target="http://transparencia.comitan.gob.mx/ART85/XXVII/DESARROLLO_URBANO/OF.XXVII1_2021-2024.pdf" TargetMode="External"/><Relationship Id="rId2794" Type="http://schemas.openxmlformats.org/officeDocument/2006/relationships/hyperlink" Target="http://transparencia.comitan.gob.mx/ART85/XXVII/DESARROLLO_URBANO/R000310.pdf" TargetMode="External"/><Relationship Id="rId3638" Type="http://schemas.openxmlformats.org/officeDocument/2006/relationships/hyperlink" Target="http://transparencia.comitan.gob.mx/ART85/XXVII/DESARROLLO_URBANO/L000213.pdf" TargetMode="External"/><Relationship Id="rId559" Type="http://schemas.openxmlformats.org/officeDocument/2006/relationships/hyperlink" Target="http://transparencia.comitan.gob.mx/ART85/XXVII/DESARROLLO_URBANO/S003336.pdf" TargetMode="External"/><Relationship Id="rId766" Type="http://schemas.openxmlformats.org/officeDocument/2006/relationships/hyperlink" Target="http://transparencia.comitan.gob.mx/ART85/XXVII/DESARROLLO_URBANO/S003569.pdf" TargetMode="External"/><Relationship Id="rId1189" Type="http://schemas.openxmlformats.org/officeDocument/2006/relationships/hyperlink" Target="http://transparencia.comitan.gob.mx/ART85/XXVII/DESARROLLO_URBANO/S004004.pdf" TargetMode="External"/><Relationship Id="rId1396" Type="http://schemas.openxmlformats.org/officeDocument/2006/relationships/hyperlink" Target="http://transparencia.comitan.gob.mx/ART85/XXVII/DESARROLLO_URBANO/23245.pdf" TargetMode="External"/><Relationship Id="rId2447" Type="http://schemas.openxmlformats.org/officeDocument/2006/relationships/hyperlink" Target="http://transparencia.comitan.gob.mx/ART85/XXVII/DESARROLLO_URBANO/OF.XXVII1_2021-2024.pdf" TargetMode="External"/><Relationship Id="rId419" Type="http://schemas.openxmlformats.org/officeDocument/2006/relationships/hyperlink" Target="http://transparencia.comitan.gob.mx/ART85/XXVII/DESARROLLO_URBANO/A002339.pdf" TargetMode="External"/><Relationship Id="rId626" Type="http://schemas.openxmlformats.org/officeDocument/2006/relationships/hyperlink" Target="http://transparencia.comitan.gob.mx/ART85/XXVII/DESARROLLO_URBANO/S003416.pdf" TargetMode="External"/><Relationship Id="rId973" Type="http://schemas.openxmlformats.org/officeDocument/2006/relationships/hyperlink" Target="http://transparencia.comitan.gob.mx/ART85/XXVII/DESARROLLO_URBANO/S003779.pdf" TargetMode="External"/><Relationship Id="rId1049" Type="http://schemas.openxmlformats.org/officeDocument/2006/relationships/hyperlink" Target="http://transparencia.comitan.gob.mx/ART85/XXVII/DESARROLLO_URBANO/S003855.pdf" TargetMode="External"/><Relationship Id="rId1256" Type="http://schemas.openxmlformats.org/officeDocument/2006/relationships/hyperlink" Target="http://transparencia.comitan.gob.mx/ART85/XXVII/DESARROLLO_URBANO/05162.pdf" TargetMode="External"/><Relationship Id="rId2307" Type="http://schemas.openxmlformats.org/officeDocument/2006/relationships/hyperlink" Target="http://transparencia.comitan.gob.mx/ART85/XXVII/DESARROLLO_URBANO/OF.XXVII1_2021-2024.pdf" TargetMode="External"/><Relationship Id="rId2654" Type="http://schemas.openxmlformats.org/officeDocument/2006/relationships/hyperlink" Target="http://transparencia.comitan.gob.mx/ART85/XXVII/DESARROLLO_URBANO/OF.XXVII1_2021-2024.pdf" TargetMode="External"/><Relationship Id="rId2861" Type="http://schemas.openxmlformats.org/officeDocument/2006/relationships/hyperlink" Target="http://transparencia.comitan.gob.mx/ART85/XXVII/DESARROLLO_URBANO/OFICIO_XXVII_2022.pdf" TargetMode="External"/><Relationship Id="rId3705" Type="http://schemas.openxmlformats.org/officeDocument/2006/relationships/hyperlink" Target="http://transparencia.comitan.gob.mx/ART85/XXVII/DESARROLLO_URBANO/OF.XXVII1_2021-2024.pdf" TargetMode="External"/><Relationship Id="rId833" Type="http://schemas.openxmlformats.org/officeDocument/2006/relationships/hyperlink" Target="http://transparencia.comitan.gob.mx/ART85/XXVII/DESARROLLO_URBANO/S003639.pdf" TargetMode="External"/><Relationship Id="rId1116" Type="http://schemas.openxmlformats.org/officeDocument/2006/relationships/hyperlink" Target="http://transparencia.comitan.gob.mx/ART85/XXVII/DESARROLLO_URBANO/S003922.pdf" TargetMode="External"/><Relationship Id="rId1463" Type="http://schemas.openxmlformats.org/officeDocument/2006/relationships/hyperlink" Target="http://transparencia.comitan.gob.mx/ART85/XXVII/DESARROLLO_URBANO/05126.pdf" TargetMode="External"/><Relationship Id="rId1670" Type="http://schemas.openxmlformats.org/officeDocument/2006/relationships/hyperlink" Target="http://transparencia.comitan.gob.mx/ART85/XXVII/DESARROLLO_URBANO/05538.pdf" TargetMode="External"/><Relationship Id="rId2514" Type="http://schemas.openxmlformats.org/officeDocument/2006/relationships/hyperlink" Target="http://transparencia.comitan.gob.mx/ART85/XXVII/DESARROLLO_URBANO/OF.XXVII1_2021-2024.pdf" TargetMode="External"/><Relationship Id="rId2721" Type="http://schemas.openxmlformats.org/officeDocument/2006/relationships/hyperlink" Target="http://transparencia.comitan.gob.mx/ART85/XXVII/DESARROLLO_URBANO/OF.XXVII1_2021-2024.pdf" TargetMode="External"/><Relationship Id="rId900" Type="http://schemas.openxmlformats.org/officeDocument/2006/relationships/hyperlink" Target="http://transparencia.comitan.gob.mx/ART85/XXVII/DESARROLLO_URBANO/S003706.pdf" TargetMode="External"/><Relationship Id="rId1323" Type="http://schemas.openxmlformats.org/officeDocument/2006/relationships/hyperlink" Target="http://transparencia.comitan.gob.mx/ART85/XXVII/DESARROLLO_URBANO/05044.pdf" TargetMode="External"/><Relationship Id="rId1530" Type="http://schemas.openxmlformats.org/officeDocument/2006/relationships/hyperlink" Target="http://transparencia.comitan.gob.mx/ART85/XXVII/DESARROLLO_URBANO/05553.pdf" TargetMode="External"/><Relationship Id="rId3288" Type="http://schemas.openxmlformats.org/officeDocument/2006/relationships/hyperlink" Target="http://transparencia.comitan.gob.mx/ART85/XXVII/DESARROLLO_URBANO/OF.XXVII1_2021-2024.pdf" TargetMode="External"/><Relationship Id="rId3495" Type="http://schemas.openxmlformats.org/officeDocument/2006/relationships/hyperlink" Target="http://transparencia.comitan.gob.mx/ART85/XXVII/DESARROLLO_URBANO/OF.XXVII1_2021-2024.pdf" TargetMode="External"/><Relationship Id="rId1902" Type="http://schemas.openxmlformats.org/officeDocument/2006/relationships/hyperlink" Target="http://transparencia.comitan.gob.mx/ART85/XXVII/DESARROLLO_URBANO/05678.pdf" TargetMode="External"/><Relationship Id="rId2097" Type="http://schemas.openxmlformats.org/officeDocument/2006/relationships/hyperlink" Target="http://transparencia.comitan.gob.mx/ART85/XXVII/DESARROLLO_URBANO/OF.XXVII1_2021-2024.pdf" TargetMode="External"/><Relationship Id="rId3148" Type="http://schemas.openxmlformats.org/officeDocument/2006/relationships/hyperlink" Target="http://transparencia.comitan.gob.mx/ART85/XXVII/DESARROLLO_URBANO/OFICIO_XXVII_2022.pdf" TargetMode="External"/><Relationship Id="rId3355" Type="http://schemas.openxmlformats.org/officeDocument/2006/relationships/hyperlink" Target="http://transparencia.comitan.gob.mx/ART85/XXVII/DESARROLLO_URBANO/T000424.pdf" TargetMode="External"/><Relationship Id="rId3562" Type="http://schemas.openxmlformats.org/officeDocument/2006/relationships/hyperlink" Target="http://transparencia.comitan.gob.mx/ART85/XXVII/DESARROLLO_URBANO/23270.pdf" TargetMode="External"/><Relationship Id="rId276" Type="http://schemas.openxmlformats.org/officeDocument/2006/relationships/hyperlink" Target="http://transparencia.comitan.gob.mx/ART85/XXVII/DESARROLLO_URBANO/A001866.pdf" TargetMode="External"/><Relationship Id="rId483" Type="http://schemas.openxmlformats.org/officeDocument/2006/relationships/hyperlink" Target="http://transparencia.comitan.gob.mx/ART85/XXVII/DESARROLLO_URBANO/S002585.pdf" TargetMode="External"/><Relationship Id="rId690" Type="http://schemas.openxmlformats.org/officeDocument/2006/relationships/hyperlink" Target="http://transparencia.comitan.gob.mx/ART85/XXVII/DESARROLLO_URBANO/S003487.pdf" TargetMode="External"/><Relationship Id="rId2164" Type="http://schemas.openxmlformats.org/officeDocument/2006/relationships/hyperlink" Target="http://transparencia.comitan.gob.mx/ART85/XXVII/DESARROLLO_URBANO/OF.XXVII1_2021-2024.pdf" TargetMode="External"/><Relationship Id="rId2371" Type="http://schemas.openxmlformats.org/officeDocument/2006/relationships/hyperlink" Target="http://transparencia.comitan.gob.mx/ART85/XXVII/DESARROLLO_URBANO/OF.XXVII1_2021-2024.pdf" TargetMode="External"/><Relationship Id="rId3008" Type="http://schemas.openxmlformats.org/officeDocument/2006/relationships/hyperlink" Target="http://transparencia.comitan.gob.mx/ART85/XXVII/DESARROLLO_URBANO/OF.XXVII1_2021-2024.pdf" TargetMode="External"/><Relationship Id="rId3215" Type="http://schemas.openxmlformats.org/officeDocument/2006/relationships/hyperlink" Target="http://transparencia.comitan.gob.mx/ART85/XXVII/DESARROLLO_URBANO/OF.XXVII1_2021-2024.pdf" TargetMode="External"/><Relationship Id="rId3422" Type="http://schemas.openxmlformats.org/officeDocument/2006/relationships/hyperlink" Target="http://transparencia.comitan.gob.mx/ART85/XXVII/DESARROLLO_URBANO/OFICIO_XXVII_2022.pdf" TargetMode="External"/><Relationship Id="rId136" Type="http://schemas.openxmlformats.org/officeDocument/2006/relationships/hyperlink" Target="http://transparencia.comitan.gob.mx/ART85/XXVII/DESARROLLO_URBANO/04993.pdf" TargetMode="External"/><Relationship Id="rId343" Type="http://schemas.openxmlformats.org/officeDocument/2006/relationships/hyperlink" Target="http://transparencia.comitan.gob.mx/ART85/XXVII/DESARROLLO_URBANO/A002208.pdf" TargetMode="External"/><Relationship Id="rId550" Type="http://schemas.openxmlformats.org/officeDocument/2006/relationships/hyperlink" Target="http://transparencia.comitan.gob.mx/ART85/XXVII/DESARROLLO_URBANO/S003327.pdf" TargetMode="External"/><Relationship Id="rId788" Type="http://schemas.openxmlformats.org/officeDocument/2006/relationships/hyperlink" Target="http://transparencia.comitan.gob.mx/ART85/XXVII/DESARROLLO_URBANO/S003592.pdf" TargetMode="External"/><Relationship Id="rId995" Type="http://schemas.openxmlformats.org/officeDocument/2006/relationships/hyperlink" Target="http://transparencia.comitan.gob.mx/ART85/XXVII/DESARROLLO_URBANO/S003801.pdf" TargetMode="External"/><Relationship Id="rId1180" Type="http://schemas.openxmlformats.org/officeDocument/2006/relationships/hyperlink" Target="http://transparencia.comitan.gob.mx/ART85/XXVII/DESARROLLO_URBANO/S003995.pdf" TargetMode="External"/><Relationship Id="rId2024" Type="http://schemas.openxmlformats.org/officeDocument/2006/relationships/hyperlink" Target="http://transparencia.comitan.gob.mx/ART85/XXVII/DESARROLLO_URBANO/OF.XXVII1_2021-2024.pdf" TargetMode="External"/><Relationship Id="rId2231" Type="http://schemas.openxmlformats.org/officeDocument/2006/relationships/hyperlink" Target="http://transparencia.comitan.gob.mx/ART85/XXVII/DESARROLLO_URBANO/OF.XXVII1_2021-2024.pdf" TargetMode="External"/><Relationship Id="rId2469" Type="http://schemas.openxmlformats.org/officeDocument/2006/relationships/hyperlink" Target="http://transparencia.comitan.gob.mx/ART85/XXVII/DESARROLLO_URBANO/OF.XXVII1_2021-2024.pdf" TargetMode="External"/><Relationship Id="rId2676" Type="http://schemas.openxmlformats.org/officeDocument/2006/relationships/hyperlink" Target="http://transparencia.comitan.gob.mx/ART85/XXVII/DESARROLLO_URBANO/OF.XXVII1_2021-2024.pdf" TargetMode="External"/><Relationship Id="rId2883" Type="http://schemas.openxmlformats.org/officeDocument/2006/relationships/hyperlink" Target="http://transparencia.comitan.gob.mx/ART85/XXVII/DESARROLLO_URBANO/OF.XXVII1_2021-2024.pdf" TargetMode="External"/><Relationship Id="rId3727" Type="http://schemas.openxmlformats.org/officeDocument/2006/relationships/hyperlink" Target="http://transparencia.comitan.gob.mx/ART85/XXVII/DESARROLLO_URBANO/OF.XXVII1_2021-2024.pdf" TargetMode="External"/><Relationship Id="rId203" Type="http://schemas.openxmlformats.org/officeDocument/2006/relationships/hyperlink" Target="http://transparencia.comitan.gob.mx/ART85/XXVII/DESARROLLO_URBANO/05165.pdf" TargetMode="External"/><Relationship Id="rId648" Type="http://schemas.openxmlformats.org/officeDocument/2006/relationships/hyperlink" Target="http://transparencia.comitan.gob.mx/ART85/XXVII/DESARROLLO_URBANO/S003438.pdf" TargetMode="External"/><Relationship Id="rId855" Type="http://schemas.openxmlformats.org/officeDocument/2006/relationships/hyperlink" Target="http://transparencia.comitan.gob.mx/ART85/XXVII/DESARROLLO_URBANO/S003661.pdf" TargetMode="External"/><Relationship Id="rId1040" Type="http://schemas.openxmlformats.org/officeDocument/2006/relationships/hyperlink" Target="http://transparencia.comitan.gob.mx/ART85/XXVII/DESARROLLO_URBANO/S003846.pdf" TargetMode="External"/><Relationship Id="rId1278" Type="http://schemas.openxmlformats.org/officeDocument/2006/relationships/hyperlink" Target="http://transparencia.comitan.gob.mx/ART85/XXVII/DESARROLLO_URBANO/05008.pdf" TargetMode="External"/><Relationship Id="rId1485" Type="http://schemas.openxmlformats.org/officeDocument/2006/relationships/hyperlink" Target="http://transparencia.comitan.gob.mx/ART85/XXVII/DESARROLLO_URBANO/05134.pdf" TargetMode="External"/><Relationship Id="rId1692" Type="http://schemas.openxmlformats.org/officeDocument/2006/relationships/hyperlink" Target="http://transparencia.comitan.gob.mx/ART85/XXVII/DESARROLLO_URBANO/05050.pdf" TargetMode="External"/><Relationship Id="rId2329" Type="http://schemas.openxmlformats.org/officeDocument/2006/relationships/hyperlink" Target="http://transparencia.comitan.gob.mx/ART85/XXVII/DESARROLLO_URBANO/OF.XXVII1_2021-2024.pdf" TargetMode="External"/><Relationship Id="rId2536" Type="http://schemas.openxmlformats.org/officeDocument/2006/relationships/hyperlink" Target="http://transparencia.comitan.gob.mx/ART85/XXVII/DESARROLLO_URBANO/OF.XXVII1_2021-2024.pdf" TargetMode="External"/><Relationship Id="rId2743" Type="http://schemas.openxmlformats.org/officeDocument/2006/relationships/hyperlink" Target="http://transparencia.comitan.gob.mx/ART85/XXVII/DESARROLLO_URBANO/OF.XXVII1_2021-2024.pdf" TargetMode="External"/><Relationship Id="rId410" Type="http://schemas.openxmlformats.org/officeDocument/2006/relationships/hyperlink" Target="http://transparencia.comitan.gob.mx/ART85/XXVII/DESARROLLO_URBANO/A002330.pdf" TargetMode="External"/><Relationship Id="rId508" Type="http://schemas.openxmlformats.org/officeDocument/2006/relationships/hyperlink" Target="http://transparencia.comitan.gob.mx/ART85/XXVII/DESARROLLO_URBANO/S003098.pdf" TargetMode="External"/><Relationship Id="rId715" Type="http://schemas.openxmlformats.org/officeDocument/2006/relationships/hyperlink" Target="http://transparencia.comitan.gob.mx/ART85/XXVII/DESARROLLO_URBANO/S003517.pdf" TargetMode="External"/><Relationship Id="rId922" Type="http://schemas.openxmlformats.org/officeDocument/2006/relationships/hyperlink" Target="http://transparencia.comitan.gob.mx/ART85/XXVII/DESARROLLO_URBANO/S003728.pdf" TargetMode="External"/><Relationship Id="rId1138" Type="http://schemas.openxmlformats.org/officeDocument/2006/relationships/hyperlink" Target="http://transparencia.comitan.gob.mx/ART85/XXVII/DESARROLLO_URBANO/S003953.pdf" TargetMode="External"/><Relationship Id="rId1345" Type="http://schemas.openxmlformats.org/officeDocument/2006/relationships/hyperlink" Target="http://transparencia.comitan.gob.mx/ART85/XXVII/DESARROLLO_URBANO/05097.pdf" TargetMode="External"/><Relationship Id="rId1552" Type="http://schemas.openxmlformats.org/officeDocument/2006/relationships/hyperlink" Target="http://transparencia.comitan.gob.mx/ART85/XXVII/DESARROLLO_URBANO/05590.pdf" TargetMode="External"/><Relationship Id="rId1997" Type="http://schemas.openxmlformats.org/officeDocument/2006/relationships/hyperlink" Target="http://transparencia.comitan.gob.mx/ART85/XXVII/DESARROLLO_URBANO/21554.pdf" TargetMode="External"/><Relationship Id="rId2603" Type="http://schemas.openxmlformats.org/officeDocument/2006/relationships/hyperlink" Target="http://transparencia.comitan.gob.mx/ART85/XXVII/DESARROLLO_URBANO/OF.XXVII1_2021-2024.pdf" TargetMode="External"/><Relationship Id="rId2950" Type="http://schemas.openxmlformats.org/officeDocument/2006/relationships/hyperlink" Target="http://transparencia.comitan.gob.mx/ART85/XXVII/DESARROLLO_URBANO/PA000159.pdf" TargetMode="External"/><Relationship Id="rId1205" Type="http://schemas.openxmlformats.org/officeDocument/2006/relationships/hyperlink" Target="http://transparencia.comitan.gob.mx/ART85/XXVII/DESARROLLO_URBANO/S004031.pdf" TargetMode="External"/><Relationship Id="rId1857" Type="http://schemas.openxmlformats.org/officeDocument/2006/relationships/hyperlink" Target="http://transparencia.comitan.gob.mx/ART85/XXVII/DESARROLLO_URBANO/05449.pdf" TargetMode="External"/><Relationship Id="rId2810" Type="http://schemas.openxmlformats.org/officeDocument/2006/relationships/hyperlink" Target="http://transparencia.comitan.gob.mx/ART85/XXVII/DESARROLLO_URBANO/22750.pdf" TargetMode="External"/><Relationship Id="rId2908" Type="http://schemas.openxmlformats.org/officeDocument/2006/relationships/hyperlink" Target="http://transparencia.comitan.gob.mx/ART85/XXVII/DESARROLLO_URBANO/OF.XXVII1_2021-2024.pdf" TargetMode="External"/><Relationship Id="rId51" Type="http://schemas.openxmlformats.org/officeDocument/2006/relationships/hyperlink" Target="http://transparencia.comitan.gob.mx/ART85/XXVII/DESARROLLO_URBANO/04980.pdf" TargetMode="External"/><Relationship Id="rId1412" Type="http://schemas.openxmlformats.org/officeDocument/2006/relationships/hyperlink" Target="http://transparencia.comitan.gob.mx/ART85/XXVII/DESARROLLO_URBANO/05054.pdf" TargetMode="External"/><Relationship Id="rId1717" Type="http://schemas.openxmlformats.org/officeDocument/2006/relationships/hyperlink" Target="http://transparencia.comitan.gob.mx/ART85/XXVII/DESARROLLO_URBANO/05318.pdf" TargetMode="External"/><Relationship Id="rId1924" Type="http://schemas.openxmlformats.org/officeDocument/2006/relationships/hyperlink" Target="http://transparencia.comitan.gob.mx/ART85/XXVII/DESARROLLO_URBANO/05724.pdf" TargetMode="External"/><Relationship Id="rId3072" Type="http://schemas.openxmlformats.org/officeDocument/2006/relationships/hyperlink" Target="http://transparencia.comitan.gob.mx/ART85/XXVII/DESARROLLO_URBANO/CUS0007.pdf" TargetMode="External"/><Relationship Id="rId3377" Type="http://schemas.openxmlformats.org/officeDocument/2006/relationships/hyperlink" Target="http://transparencia.comitan.gob.mx/ART85/XXVII/DESARROLLO_URBANO/05027.pdf" TargetMode="External"/><Relationship Id="rId298" Type="http://schemas.openxmlformats.org/officeDocument/2006/relationships/hyperlink" Target="http://transparencia.comitan.gob.mx/ART85/XXVII/DESARROLLO_URBANO/A001889.pdf" TargetMode="External"/><Relationship Id="rId3584" Type="http://schemas.openxmlformats.org/officeDocument/2006/relationships/hyperlink" Target="http://transparencia.comitan.gob.mx/ART85/XXVII/DESARROLLO_URBANO/OFICIO_XXVII_2022.pdf" TargetMode="External"/><Relationship Id="rId158" Type="http://schemas.openxmlformats.org/officeDocument/2006/relationships/hyperlink" Target="http://transparencia.comitan.gob.mx/ART85/XXVII/DESARROLLO_URBANO/05752.pdf" TargetMode="External"/><Relationship Id="rId2186" Type="http://schemas.openxmlformats.org/officeDocument/2006/relationships/hyperlink" Target="http://transparencia.comitan.gob.mx/ART85/XXVII/DESARROLLO_URBANO/OF.XXVII1_2021-2024.pdf" TargetMode="External"/><Relationship Id="rId2393" Type="http://schemas.openxmlformats.org/officeDocument/2006/relationships/hyperlink" Target="http://transparencia.comitan.gob.mx/ART85/XXVII/DESARROLLO_URBANO/OF.XXVII1_2021-2024.pdf" TargetMode="External"/><Relationship Id="rId2698" Type="http://schemas.openxmlformats.org/officeDocument/2006/relationships/hyperlink" Target="http://transparencia.comitan.gob.mx/ART85/XXVII/DESARROLLO_URBANO/OF.XXVII1_2021-2024.pdf" TargetMode="External"/><Relationship Id="rId3237" Type="http://schemas.openxmlformats.org/officeDocument/2006/relationships/hyperlink" Target="http://transparencia.comitan.gob.mx/ART85/XXVII/DESARROLLO_URBANO/OF.XXVII1_2021-2024.pdf" TargetMode="External"/><Relationship Id="rId3444" Type="http://schemas.openxmlformats.org/officeDocument/2006/relationships/hyperlink" Target="http://transparencia.comitan.gob.mx/ART85/XXVII/DESARROLLO_URBANO/OFICIO_XXVII_2022.pdf" TargetMode="External"/><Relationship Id="rId3651" Type="http://schemas.openxmlformats.org/officeDocument/2006/relationships/hyperlink" Target="http://transparencia.comitan.gob.mx/ART85/XXVII/DESARROLLO_URBANO/04978.pdf" TargetMode="External"/><Relationship Id="rId365" Type="http://schemas.openxmlformats.org/officeDocument/2006/relationships/hyperlink" Target="http://transparencia.comitan.gob.mx/ART85/XXVII/DESARROLLO_URBANO/A002233.pdf" TargetMode="External"/><Relationship Id="rId572" Type="http://schemas.openxmlformats.org/officeDocument/2006/relationships/hyperlink" Target="http://transparencia.comitan.gob.mx/ART85/XXVII/DESARROLLO_URBANO/S003352.pdf" TargetMode="External"/><Relationship Id="rId2046" Type="http://schemas.openxmlformats.org/officeDocument/2006/relationships/hyperlink" Target="http://transparencia.comitan.gob.mx/ART85/XXVII/DESARROLLO_URBANO/OF.XXVII1_2021-2024.pdf" TargetMode="External"/><Relationship Id="rId2253" Type="http://schemas.openxmlformats.org/officeDocument/2006/relationships/hyperlink" Target="http://transparencia.comitan.gob.mx/ART85/XXVII/DESARROLLO_URBANO/OF.XXVII1_2021-2024.pdf" TargetMode="External"/><Relationship Id="rId2460" Type="http://schemas.openxmlformats.org/officeDocument/2006/relationships/hyperlink" Target="http://transparencia.comitan.gob.mx/ART85/XXVII/DESARROLLO_URBANO/OF.XXVII1_2021-2024.pdf" TargetMode="External"/><Relationship Id="rId3304" Type="http://schemas.openxmlformats.org/officeDocument/2006/relationships/hyperlink" Target="http://transparencia.comitan.gob.mx/ART85/XXVII/DESARROLLO_URBANO/OF.XXVII1_2021-2024.pdf" TargetMode="External"/><Relationship Id="rId3511" Type="http://schemas.openxmlformats.org/officeDocument/2006/relationships/hyperlink" Target="http://transparencia.comitan.gob.mx/ART85/XXVII/DESARROLLO_URBANO/OF.XXVII1_2021-2024.pdf" TargetMode="External"/><Relationship Id="rId3749" Type="http://schemas.openxmlformats.org/officeDocument/2006/relationships/hyperlink" Target="http://transparencia.comitan.gob.mx/ART85/XXVII/DESARROLLO_URBANO/OFICIO_XXVII_2022.pdf" TargetMode="External"/><Relationship Id="rId225" Type="http://schemas.openxmlformats.org/officeDocument/2006/relationships/hyperlink" Target="http://transparencia.comitan.gob.mx/ART85/XXVII/DESARROLLO_URBANO/05207.pdf" TargetMode="External"/><Relationship Id="rId432" Type="http://schemas.openxmlformats.org/officeDocument/2006/relationships/hyperlink" Target="http://transparencia.comitan.gob.mx/ART85/XXVII/DESARROLLO_URBANO/A002356.pdf" TargetMode="External"/><Relationship Id="rId877" Type="http://schemas.openxmlformats.org/officeDocument/2006/relationships/hyperlink" Target="http://transparencia.comitan.gob.mx/ART85/XXVII/DESARROLLO_URBANO/S003683.pdf" TargetMode="External"/><Relationship Id="rId1062" Type="http://schemas.openxmlformats.org/officeDocument/2006/relationships/hyperlink" Target="http://transparencia.comitan.gob.mx/ART85/XXVII/DESARROLLO_URBANO/S003868.pdf" TargetMode="External"/><Relationship Id="rId2113" Type="http://schemas.openxmlformats.org/officeDocument/2006/relationships/hyperlink" Target="http://transparencia.comitan.gob.mx/ART85/XXVII/DESARROLLO_URBANO/OF.XXVII1_2021-2024.pdf" TargetMode="External"/><Relationship Id="rId2320" Type="http://schemas.openxmlformats.org/officeDocument/2006/relationships/hyperlink" Target="http://transparencia.comitan.gob.mx/ART85/XXVII/DESARROLLO_URBANO/OF.XXVII1_2021-2024.pdf" TargetMode="External"/><Relationship Id="rId2558" Type="http://schemas.openxmlformats.org/officeDocument/2006/relationships/hyperlink" Target="http://transparencia.comitan.gob.mx/ART85/XXVII/DESARROLLO_URBANO/OF.XXVII1_2021-2024.pdf" TargetMode="External"/><Relationship Id="rId2765" Type="http://schemas.openxmlformats.org/officeDocument/2006/relationships/hyperlink" Target="http://transparencia.comitan.gob.mx/ART85/XXVII/DESARROLLO_URBANO/OF.XXVII1_2021-2024.pdf" TargetMode="External"/><Relationship Id="rId2972" Type="http://schemas.openxmlformats.org/officeDocument/2006/relationships/hyperlink" Target="http://transparencia.comitan.gob.mx/ART85/XXVII/DESARROLLO_URBANO/OFICIO_XXVII_2022.pdf" TargetMode="External"/><Relationship Id="rId3609" Type="http://schemas.openxmlformats.org/officeDocument/2006/relationships/hyperlink" Target="http://transparencia.comitan.gob.mx/ART85/XXVII/DESARROLLO_URBANO/OF.XXVII1_2021-2024.pdf" TargetMode="External"/><Relationship Id="rId737" Type="http://schemas.openxmlformats.org/officeDocument/2006/relationships/hyperlink" Target="http://transparencia.comitan.gob.mx/ART85/XXVII/DESARROLLO_URBANO/S003540.pdf" TargetMode="External"/><Relationship Id="rId944" Type="http://schemas.openxmlformats.org/officeDocument/2006/relationships/hyperlink" Target="http://transparencia.comitan.gob.mx/ART85/XXVII/DESARROLLO_URBANO/S003750.pdf" TargetMode="External"/><Relationship Id="rId1367" Type="http://schemas.openxmlformats.org/officeDocument/2006/relationships/hyperlink" Target="http://transparencia.comitan.gob.mx/ART85/XXVII/DESARROLLO_URBANO/04427.pdf" TargetMode="External"/><Relationship Id="rId1574" Type="http://schemas.openxmlformats.org/officeDocument/2006/relationships/hyperlink" Target="http://transparencia.comitan.gob.mx/ART85/XXVII/DESARROLLO_URBANO/05408.pdf" TargetMode="External"/><Relationship Id="rId1781" Type="http://schemas.openxmlformats.org/officeDocument/2006/relationships/hyperlink" Target="http://transparencia.comitan.gob.mx/ART85/XXVII/DESARROLLO_URBANO/05358.pdf" TargetMode="External"/><Relationship Id="rId2418" Type="http://schemas.openxmlformats.org/officeDocument/2006/relationships/hyperlink" Target="http://transparencia.comitan.gob.mx/ART85/XXVII/DESARROLLO_URBANO/OF.XXVII1_2021-2024.pdf" TargetMode="External"/><Relationship Id="rId2625" Type="http://schemas.openxmlformats.org/officeDocument/2006/relationships/hyperlink" Target="http://transparencia.comitan.gob.mx/ART85/XXVII/DESARROLLO_URBANO/OF.XXVII1_2021-2024.pdf" TargetMode="External"/><Relationship Id="rId2832" Type="http://schemas.openxmlformats.org/officeDocument/2006/relationships/hyperlink" Target="http://transparencia.comitan.gob.mx/ART85/XXVII/DESARROLLO_URBANO/05582.pdf" TargetMode="External"/><Relationship Id="rId73" Type="http://schemas.openxmlformats.org/officeDocument/2006/relationships/hyperlink" Target="http://transparencia.comitan.gob.mx/ART85/XXVII/DESARROLLO_URBANO/23283.pdf" TargetMode="External"/><Relationship Id="rId804" Type="http://schemas.openxmlformats.org/officeDocument/2006/relationships/hyperlink" Target="http://transparencia.comitan.gob.mx/ART85/XXVII/DESARROLLO_URBANO/S003608.pdf" TargetMode="External"/><Relationship Id="rId1227" Type="http://schemas.openxmlformats.org/officeDocument/2006/relationships/hyperlink" Target="http://transparencia.comitan.gob.mx/ART85/XXVII/DESARROLLO_URBANO/C000882.pdf" TargetMode="External"/><Relationship Id="rId1434" Type="http://schemas.openxmlformats.org/officeDocument/2006/relationships/hyperlink" Target="http://transparencia.comitan.gob.mx/ART85/XXVII/DESARROLLO_URBANO/04985.pdf" TargetMode="External"/><Relationship Id="rId1641" Type="http://schemas.openxmlformats.org/officeDocument/2006/relationships/hyperlink" Target="http://transparencia.comitan.gob.mx/ART85/XXVII/DESARROLLO_URBANO/05310.pdf" TargetMode="External"/><Relationship Id="rId1879" Type="http://schemas.openxmlformats.org/officeDocument/2006/relationships/hyperlink" Target="http://transparencia.comitan.gob.mx/ART85/XXVII/DESARROLLO_URBANO/05380.pdf" TargetMode="External"/><Relationship Id="rId3094" Type="http://schemas.openxmlformats.org/officeDocument/2006/relationships/hyperlink" Target="http://transparencia.comitan.gob.mx/ART85/XXVII/DESARROLLO_URBANO/23414.pdf" TargetMode="External"/><Relationship Id="rId1501" Type="http://schemas.openxmlformats.org/officeDocument/2006/relationships/hyperlink" Target="http://transparencia.comitan.gob.mx/ART85/XXVII/DESARROLLO_URBANO/05618.pdf" TargetMode="External"/><Relationship Id="rId1739" Type="http://schemas.openxmlformats.org/officeDocument/2006/relationships/hyperlink" Target="http://transparencia.comitan.gob.mx/ART85/XXVII/DESARROLLO_URBANO/05024.pdf" TargetMode="External"/><Relationship Id="rId1946" Type="http://schemas.openxmlformats.org/officeDocument/2006/relationships/hyperlink" Target="http://transparencia.comitan.gob.mx/ART85/XXVII/DESARROLLO_URBANO/05679.pdf" TargetMode="External"/><Relationship Id="rId3399" Type="http://schemas.openxmlformats.org/officeDocument/2006/relationships/hyperlink" Target="http://transparencia.comitan.gob.mx/ART85/XXVII/DESARROLLO_URBANO/05027.pdf" TargetMode="External"/><Relationship Id="rId1806" Type="http://schemas.openxmlformats.org/officeDocument/2006/relationships/hyperlink" Target="http://transparencia.comitan.gob.mx/ART85/XXVII/DESARROLLO_URBANO/05304.pdf" TargetMode="External"/><Relationship Id="rId3161" Type="http://schemas.openxmlformats.org/officeDocument/2006/relationships/hyperlink" Target="http://transparencia.comitan.gob.mx/ART85/XXVII/DESARROLLO_URBANO/OFICIO_XXVII_2022.pdf" TargetMode="External"/><Relationship Id="rId3259" Type="http://schemas.openxmlformats.org/officeDocument/2006/relationships/hyperlink" Target="http://transparencia.comitan.gob.mx/ART85/XXVII/DESARROLLO_URBANO/OF.XXVII1_2021-2024.pdf" TargetMode="External"/><Relationship Id="rId3466" Type="http://schemas.openxmlformats.org/officeDocument/2006/relationships/hyperlink" Target="http://transparencia.comitan.gob.mx/ART85/XXVII/DESARROLLO_URBANO/OF.XXVII1_2021-2024.pdf" TargetMode="External"/><Relationship Id="rId387" Type="http://schemas.openxmlformats.org/officeDocument/2006/relationships/hyperlink" Target="http://transparencia.comitan.gob.mx/ART85/XXVII/DESARROLLO_URBANO/A002302.pdf" TargetMode="External"/><Relationship Id="rId594" Type="http://schemas.openxmlformats.org/officeDocument/2006/relationships/hyperlink" Target="http://transparencia.comitan.gob.mx/ART85/XXVII/DESARROLLO_URBANO/S003383.pdf" TargetMode="External"/><Relationship Id="rId2068" Type="http://schemas.openxmlformats.org/officeDocument/2006/relationships/hyperlink" Target="http://transparencia.comitan.gob.mx/ART85/XXVII/DESARROLLO_URBANO/OF.XXVII1_2021-2024.pdf" TargetMode="External"/><Relationship Id="rId2275" Type="http://schemas.openxmlformats.org/officeDocument/2006/relationships/hyperlink" Target="http://transparencia.comitan.gob.mx/ART85/XXVII/DESARROLLO_URBANO/OF.XXVII1_2021-2024.pdf" TargetMode="External"/><Relationship Id="rId3021" Type="http://schemas.openxmlformats.org/officeDocument/2006/relationships/hyperlink" Target="http://transparencia.comitan.gob.mx/ART85/XXVII/DESARROLLO_URBANO/US0612.pdf" TargetMode="External"/><Relationship Id="rId3119" Type="http://schemas.openxmlformats.org/officeDocument/2006/relationships/hyperlink" Target="http://transparencia.comitan.gob.mx/ART85/XXVII/DESARROLLO_URBANO/05573.pdf" TargetMode="External"/><Relationship Id="rId3326" Type="http://schemas.openxmlformats.org/officeDocument/2006/relationships/hyperlink" Target="http://transparencia.comitan.gob.mx/ART85/XXVII/DESARROLLO_URBANO/T000388.pdf" TargetMode="External"/><Relationship Id="rId3673" Type="http://schemas.openxmlformats.org/officeDocument/2006/relationships/hyperlink" Target="http://transparencia.comitan.gob.mx/ART85/XXVII/DESARROLLO_URBANO/OFICIO_XXVII_2022.pdf" TargetMode="External"/><Relationship Id="rId247" Type="http://schemas.openxmlformats.org/officeDocument/2006/relationships/hyperlink" Target="http://transparencia.comitan.gob.mx/ART85/XXVII/DESARROLLO_URBANO/OF.XXVII1_2021-2024.pdf" TargetMode="External"/><Relationship Id="rId899" Type="http://schemas.openxmlformats.org/officeDocument/2006/relationships/hyperlink" Target="http://transparencia.comitan.gob.mx/ART85/XXVII/DESARROLLO_URBANO/S003705.pdf" TargetMode="External"/><Relationship Id="rId1084" Type="http://schemas.openxmlformats.org/officeDocument/2006/relationships/hyperlink" Target="http://transparencia.comitan.gob.mx/ART85/XXVII/DESARROLLO_URBANO/S003890.pdf" TargetMode="External"/><Relationship Id="rId2482" Type="http://schemas.openxmlformats.org/officeDocument/2006/relationships/hyperlink" Target="http://transparencia.comitan.gob.mx/ART85/XXVII/DESARROLLO_URBANO/OF.XXVII1_2021-2024.pdf" TargetMode="External"/><Relationship Id="rId2787" Type="http://schemas.openxmlformats.org/officeDocument/2006/relationships/hyperlink" Target="http://transparencia.comitan.gob.mx/ART85/XXVII/DESARROLLO_URBANO/R000403.pdf" TargetMode="External"/><Relationship Id="rId3533" Type="http://schemas.openxmlformats.org/officeDocument/2006/relationships/hyperlink" Target="http://transparencia.comitan.gob.mx/ART85/XXVII/DESARROLLO_URBANO/OF.XXVII1_2021-2024.pdf" TargetMode="External"/><Relationship Id="rId3740" Type="http://schemas.openxmlformats.org/officeDocument/2006/relationships/hyperlink" Target="http://transparencia.comitan.gob.mx/ART85/XXVII/DESARROLLO_URBANO/OFICIO_XXVII_2022.pdf" TargetMode="External"/><Relationship Id="rId107" Type="http://schemas.openxmlformats.org/officeDocument/2006/relationships/hyperlink" Target="http://transparencia.comitan.gob.mx/ART85/XXVII/DESARROLLO_URBANO/05063.pdf" TargetMode="External"/><Relationship Id="rId454" Type="http://schemas.openxmlformats.org/officeDocument/2006/relationships/hyperlink" Target="http://transparencia.comitan.gob.mx/ART85/XXVII/DESARROLLO_URBANO/A002383.pdf" TargetMode="External"/><Relationship Id="rId661" Type="http://schemas.openxmlformats.org/officeDocument/2006/relationships/hyperlink" Target="http://transparencia.comitan.gob.mx/ART85/XXVII/DESARROLLO_URBANO/S003451.pdf" TargetMode="External"/><Relationship Id="rId759" Type="http://schemas.openxmlformats.org/officeDocument/2006/relationships/hyperlink" Target="http://transparencia.comitan.gob.mx/ART85/XXVII/DESARROLLO_URBANO/S003562.pdf" TargetMode="External"/><Relationship Id="rId966" Type="http://schemas.openxmlformats.org/officeDocument/2006/relationships/hyperlink" Target="http://transparencia.comitan.gob.mx/ART85/XXVII/DESARROLLO_URBANO/S003772.pdf" TargetMode="External"/><Relationship Id="rId1291" Type="http://schemas.openxmlformats.org/officeDocument/2006/relationships/hyperlink" Target="http://transparencia.comitan.gob.mx/ART85/XXVII/DESARROLLO_URBANO/05105.pdf" TargetMode="External"/><Relationship Id="rId1389" Type="http://schemas.openxmlformats.org/officeDocument/2006/relationships/hyperlink" Target="http://transparencia.comitan.gob.mx/ART85/XXVII/DESARROLLO_URBANO/04930.pdf" TargetMode="External"/><Relationship Id="rId1596" Type="http://schemas.openxmlformats.org/officeDocument/2006/relationships/hyperlink" Target="http://transparencia.comitan.gob.mx/ART85/XXVII/DESARROLLO_URBANO/05535.pdf" TargetMode="External"/><Relationship Id="rId2135" Type="http://schemas.openxmlformats.org/officeDocument/2006/relationships/hyperlink" Target="http://transparencia.comitan.gob.mx/ART85/XXVII/DESARROLLO_URBANO/OF.XXVII1_2021-2024.pdf" TargetMode="External"/><Relationship Id="rId2342" Type="http://schemas.openxmlformats.org/officeDocument/2006/relationships/hyperlink" Target="http://transparencia.comitan.gob.mx/ART85/XXVII/DESARROLLO_URBANO/OF.XXVII1_2021-2024.pdf" TargetMode="External"/><Relationship Id="rId2647" Type="http://schemas.openxmlformats.org/officeDocument/2006/relationships/hyperlink" Target="http://transparencia.comitan.gob.mx/ART85/XXVII/DESARROLLO_URBANO/OF.XXVII1_2021-2024.pdf" TargetMode="External"/><Relationship Id="rId2994" Type="http://schemas.openxmlformats.org/officeDocument/2006/relationships/hyperlink" Target="http://transparencia.comitan.gob.mx/ART85/XXVII/DESARROLLO_URBANO/OF.XXVII1_2021-2024.pdf" TargetMode="External"/><Relationship Id="rId3600" Type="http://schemas.openxmlformats.org/officeDocument/2006/relationships/hyperlink" Target="http://transparencia.comitan.gob.mx/ART85/XXVII/DESARROLLO_URBANO/OF.XXVII1_2021-2024.pdf" TargetMode="External"/><Relationship Id="rId314" Type="http://schemas.openxmlformats.org/officeDocument/2006/relationships/hyperlink" Target="http://transparencia.comitan.gob.mx/ART85/XXVII/DESARROLLO_URBANO/A002007.pdf" TargetMode="External"/><Relationship Id="rId521" Type="http://schemas.openxmlformats.org/officeDocument/2006/relationships/hyperlink" Target="http://transparencia.comitan.gob.mx/ART85/XXVII/DESARROLLO_URBANO/S003216.pdf" TargetMode="External"/><Relationship Id="rId619" Type="http://schemas.openxmlformats.org/officeDocument/2006/relationships/hyperlink" Target="http://transparencia.comitan.gob.mx/ART85/XXVII/DESARROLLO_URBANO/S003409.pdf" TargetMode="External"/><Relationship Id="rId1151" Type="http://schemas.openxmlformats.org/officeDocument/2006/relationships/hyperlink" Target="http://transparencia.comitan.gob.mx/ART85/XXVII/DESARROLLO_URBANO/S003966.pdf" TargetMode="External"/><Relationship Id="rId1249" Type="http://schemas.openxmlformats.org/officeDocument/2006/relationships/hyperlink" Target="http://transparencia.comitan.gob.mx/ART85/XXVII/DESARROLLO_URBANO/05095.pdf" TargetMode="External"/><Relationship Id="rId2202" Type="http://schemas.openxmlformats.org/officeDocument/2006/relationships/hyperlink" Target="http://transparencia.comitan.gob.mx/ART85/XXVII/DESARROLLO_URBANO/OF.XXVII1_2021-2024.pdf" TargetMode="External"/><Relationship Id="rId2854" Type="http://schemas.openxmlformats.org/officeDocument/2006/relationships/hyperlink" Target="http://transparencia.comitan.gob.mx/ART85/XXVII/DESARROLLO_URBANO/OFICIO_XXVII_2022.pdf" TargetMode="External"/><Relationship Id="rId95" Type="http://schemas.openxmlformats.org/officeDocument/2006/relationships/hyperlink" Target="http://transparencia.comitan.gob.mx/ART85/XXVII/DESARROLLO_URBANO/05043.pdf" TargetMode="External"/><Relationship Id="rId826" Type="http://schemas.openxmlformats.org/officeDocument/2006/relationships/hyperlink" Target="http://transparencia.comitan.gob.mx/ART85/XXVII/DESARROLLO_URBANO/S003632.pdf" TargetMode="External"/><Relationship Id="rId1011" Type="http://schemas.openxmlformats.org/officeDocument/2006/relationships/hyperlink" Target="http://transparencia.comitan.gob.mx/ART85/XXVII/DESARROLLO_URBANO/S003817.pdf" TargetMode="External"/><Relationship Id="rId1109" Type="http://schemas.openxmlformats.org/officeDocument/2006/relationships/hyperlink" Target="http://transparencia.comitan.gob.mx/ART85/XXVII/DESARROLLO_URBANO/S003915.pdf" TargetMode="External"/><Relationship Id="rId1456" Type="http://schemas.openxmlformats.org/officeDocument/2006/relationships/hyperlink" Target="http://transparencia.comitan.gob.mx/ART85/XXVII/DESARROLLO_URBANO/05208.pdf" TargetMode="External"/><Relationship Id="rId1663" Type="http://schemas.openxmlformats.org/officeDocument/2006/relationships/hyperlink" Target="http://transparencia.comitan.gob.mx/ART85/XXVII/DESARROLLO_URBANO/05489.pdf" TargetMode="External"/><Relationship Id="rId1870" Type="http://schemas.openxmlformats.org/officeDocument/2006/relationships/hyperlink" Target="http://transparencia.comitan.gob.mx/ART85/XXVII/DESARROLLO_URBANO/05377.pdf" TargetMode="External"/><Relationship Id="rId1968" Type="http://schemas.openxmlformats.org/officeDocument/2006/relationships/hyperlink" Target="http://transparencia.comitan.gob.mx/ART85/XXVII/DESARROLLO_URBANO/05685.pdf" TargetMode="External"/><Relationship Id="rId2507" Type="http://schemas.openxmlformats.org/officeDocument/2006/relationships/hyperlink" Target="http://transparencia.comitan.gob.mx/ART85/XXVII/DESARROLLO_URBANO/OF.XXVII1_2021-2024.pdf" TargetMode="External"/><Relationship Id="rId2714" Type="http://schemas.openxmlformats.org/officeDocument/2006/relationships/hyperlink" Target="http://transparencia.comitan.gob.mx/ART85/XXVII/DESARROLLO_URBANO/OF.XXVII1_2021-2024.pdf" TargetMode="External"/><Relationship Id="rId2921" Type="http://schemas.openxmlformats.org/officeDocument/2006/relationships/hyperlink" Target="http://transparencia.comitan.gob.mx/ART85/XXVII/DESARROLLO_URBANO/OF.XXVII1_2021-2024.pdf" TargetMode="External"/><Relationship Id="rId1316" Type="http://schemas.openxmlformats.org/officeDocument/2006/relationships/hyperlink" Target="http://transparencia.comitan.gob.mx/ART85/XXVII/DESARROLLO_URBANO/22444.pdf" TargetMode="External"/><Relationship Id="rId1523" Type="http://schemas.openxmlformats.org/officeDocument/2006/relationships/hyperlink" Target="http://transparencia.comitan.gob.mx/ART85/XXVII/DESARROLLO_URBANO/05046.pdf" TargetMode="External"/><Relationship Id="rId1730" Type="http://schemas.openxmlformats.org/officeDocument/2006/relationships/hyperlink" Target="http://transparencia.comitan.gob.mx/ART85/XXVII/DESARROLLO_URBANO/05017.pdf" TargetMode="External"/><Relationship Id="rId3183" Type="http://schemas.openxmlformats.org/officeDocument/2006/relationships/hyperlink" Target="http://transparencia.comitan.gob.mx/ART85/XXVII/DESARROLLO_URBANO/OFICIO_XXVII_2022.pdf" TargetMode="External"/><Relationship Id="rId3390" Type="http://schemas.openxmlformats.org/officeDocument/2006/relationships/hyperlink" Target="http://transparencia.comitan.gob.mx/ART85/XXVII/DESARROLLO_URBANO/05027.pdf" TargetMode="External"/><Relationship Id="rId22" Type="http://schemas.openxmlformats.org/officeDocument/2006/relationships/hyperlink" Target="http://transparencia.comitan.gob.mx/ART85/XXVII/DESARROLLO_URBANO/04956.pdf" TargetMode="External"/><Relationship Id="rId1828" Type="http://schemas.openxmlformats.org/officeDocument/2006/relationships/hyperlink" Target="http://transparencia.comitan.gob.mx/ART85/XXVII/DESARROLLO_URBANO/05367.pdf" TargetMode="External"/><Relationship Id="rId3043" Type="http://schemas.openxmlformats.org/officeDocument/2006/relationships/hyperlink" Target="http://transparencia.comitan.gob.mx/ART85/XXVII/DESARROLLO_URBANO/US0579.pdf" TargetMode="External"/><Relationship Id="rId3250" Type="http://schemas.openxmlformats.org/officeDocument/2006/relationships/hyperlink" Target="http://transparencia.comitan.gob.mx/ART85/XXVII/DESARROLLO_URBANO/OF.XXVII1_2021-2024.pdf" TargetMode="External"/><Relationship Id="rId3488" Type="http://schemas.openxmlformats.org/officeDocument/2006/relationships/hyperlink" Target="http://transparencia.comitan.gob.mx/ART85/XXVII/DESARROLLO_URBANO/OF.XXVII1_2021-2024.pdf" TargetMode="External"/><Relationship Id="rId3695" Type="http://schemas.openxmlformats.org/officeDocument/2006/relationships/hyperlink" Target="http://transparencia.comitan.gob.mx/ART85/XXVII/DESARROLLO_URBANO/OF.XXVII1_2021-2024.pdf" TargetMode="External"/><Relationship Id="rId171" Type="http://schemas.openxmlformats.org/officeDocument/2006/relationships/hyperlink" Target="http://transparencia.comitan.gob.mx/ART85/XXVII/DESARROLLO_URBANO/05103.pdf" TargetMode="External"/><Relationship Id="rId2297" Type="http://schemas.openxmlformats.org/officeDocument/2006/relationships/hyperlink" Target="http://transparencia.comitan.gob.mx/ART85/XXVII/DESARROLLO_URBANO/OF.XXVII1_2021-2024.pdf" TargetMode="External"/><Relationship Id="rId3348" Type="http://schemas.openxmlformats.org/officeDocument/2006/relationships/hyperlink" Target="http://transparencia.comitan.gob.mx/ART85/XXVII/DESARROLLO_URBANO/T000416.pdf" TargetMode="External"/><Relationship Id="rId3555" Type="http://schemas.openxmlformats.org/officeDocument/2006/relationships/hyperlink" Target="http://transparencia.comitan.gob.mx/ART85/XXVII/DESARROLLO_URBANO/22946.pdf" TargetMode="External"/><Relationship Id="rId3762" Type="http://schemas.openxmlformats.org/officeDocument/2006/relationships/hyperlink" Target="http://transparencia.comitan.gob.mx/ART85/XXVII/DESARROLLO_URBANO/06528.pdf" TargetMode="External"/><Relationship Id="rId269" Type="http://schemas.openxmlformats.org/officeDocument/2006/relationships/hyperlink" Target="http://transparencia.comitan.gob.mx/ART85/XXVII/DESARROLLO_URBANO/A001856.pdf" TargetMode="External"/><Relationship Id="rId476" Type="http://schemas.openxmlformats.org/officeDocument/2006/relationships/hyperlink" Target="http://transparencia.comitan.gob.mx/ART85/XXVII/DESARROLLO_URBANO/A002407.pdf" TargetMode="External"/><Relationship Id="rId683" Type="http://schemas.openxmlformats.org/officeDocument/2006/relationships/hyperlink" Target="http://transparencia.comitan.gob.mx/ART85/XXVII/DESARROLLO_URBANO/S003480.pdf" TargetMode="External"/><Relationship Id="rId890" Type="http://schemas.openxmlformats.org/officeDocument/2006/relationships/hyperlink" Target="http://transparencia.comitan.gob.mx/ART85/XXVII/DESARROLLO_URBANO/S003696.pdf" TargetMode="External"/><Relationship Id="rId2157" Type="http://schemas.openxmlformats.org/officeDocument/2006/relationships/hyperlink" Target="http://transparencia.comitan.gob.mx/ART85/XXVII/DESARROLLO_URBANO/OF.XXVII1_2021-2024.pdf" TargetMode="External"/><Relationship Id="rId2364" Type="http://schemas.openxmlformats.org/officeDocument/2006/relationships/hyperlink" Target="http://transparencia.comitan.gob.mx/ART85/XXVII/DESARROLLO_URBANO/OF.XXVII1_2021-2024.pdf" TargetMode="External"/><Relationship Id="rId2571" Type="http://schemas.openxmlformats.org/officeDocument/2006/relationships/hyperlink" Target="http://transparencia.comitan.gob.mx/ART85/XXVII/DESARROLLO_URBANO/OF.XXVII1_2021-2024.pdf" TargetMode="External"/><Relationship Id="rId3110" Type="http://schemas.openxmlformats.org/officeDocument/2006/relationships/hyperlink" Target="http://transparencia.comitan.gob.mx/ART85/XXVII/DESARROLLO_URBANO/05212.pdf" TargetMode="External"/><Relationship Id="rId3208" Type="http://schemas.openxmlformats.org/officeDocument/2006/relationships/hyperlink" Target="http://transparencia.comitan.gob.mx/ART85/XXVII/DESARROLLO_URBANO/OF.XXVII1_2021-2024.pdf" TargetMode="External"/><Relationship Id="rId3415" Type="http://schemas.openxmlformats.org/officeDocument/2006/relationships/hyperlink" Target="http://transparencia.comitan.gob.mx/ART85/XXVII/DESARROLLO_URBANO/OFICIO_XXVII_2022.pdf" TargetMode="External"/><Relationship Id="rId129" Type="http://schemas.openxmlformats.org/officeDocument/2006/relationships/hyperlink" Target="http://transparencia.comitan.gob.mx/ART85/XXVII/DESARROLLO_URBANO/05168.pdf" TargetMode="External"/><Relationship Id="rId336" Type="http://schemas.openxmlformats.org/officeDocument/2006/relationships/hyperlink" Target="http://transparencia.comitan.gob.mx/ART85/XXVII/DESARROLLO_URBANO/A002198.pdf" TargetMode="External"/><Relationship Id="rId543" Type="http://schemas.openxmlformats.org/officeDocument/2006/relationships/hyperlink" Target="http://transparencia.comitan.gob.mx/ART85/XXVII/DESARROLLO_URBANO/S003320.pdf" TargetMode="External"/><Relationship Id="rId988" Type="http://schemas.openxmlformats.org/officeDocument/2006/relationships/hyperlink" Target="http://transparencia.comitan.gob.mx/ART85/XXVII/DESARROLLO_URBANO/S003794.pdf" TargetMode="External"/><Relationship Id="rId1173" Type="http://schemas.openxmlformats.org/officeDocument/2006/relationships/hyperlink" Target="http://transparencia.comitan.gob.mx/ART85/XXVII/DESARROLLO_URBANO/S003988.pdf" TargetMode="External"/><Relationship Id="rId1380" Type="http://schemas.openxmlformats.org/officeDocument/2006/relationships/hyperlink" Target="http://transparencia.comitan.gob.mx/ART85/XXVII/DESARROLLO_URBANO/01970.pdf" TargetMode="External"/><Relationship Id="rId2017" Type="http://schemas.openxmlformats.org/officeDocument/2006/relationships/hyperlink" Target="http://transparencia.comitan.gob.mx/ART85/XXVII/DESARROLLO_URBANO/OF.XXVII1_2021-2024.pdf" TargetMode="External"/><Relationship Id="rId2224" Type="http://schemas.openxmlformats.org/officeDocument/2006/relationships/hyperlink" Target="http://transparencia.comitan.gob.mx/ART85/XXVII/DESARROLLO_URBANO/OF.XXVII1_2021-2024.pdf" TargetMode="External"/><Relationship Id="rId2669" Type="http://schemas.openxmlformats.org/officeDocument/2006/relationships/hyperlink" Target="http://transparencia.comitan.gob.mx/ART85/XXVII/DESARROLLO_URBANO/OF.XXVII1_2021-2024.pdf" TargetMode="External"/><Relationship Id="rId2876" Type="http://schemas.openxmlformats.org/officeDocument/2006/relationships/hyperlink" Target="http://transparencia.comitan.gob.mx/ART85/XXVII/DESARROLLO_URBANO/OF.XXVII1_2021-2024.pdf" TargetMode="External"/><Relationship Id="rId3622" Type="http://schemas.openxmlformats.org/officeDocument/2006/relationships/hyperlink" Target="http://transparencia.comitan.gob.mx/ART85/XXVII/DESARROLLO_URBANO/OF.XXVII1_2021-2024.pdf" TargetMode="External"/><Relationship Id="rId403" Type="http://schemas.openxmlformats.org/officeDocument/2006/relationships/hyperlink" Target="http://transparencia.comitan.gob.mx/ART85/XXVII/DESARROLLO_URBANO/A002323.pdf" TargetMode="External"/><Relationship Id="rId750" Type="http://schemas.openxmlformats.org/officeDocument/2006/relationships/hyperlink" Target="http://transparencia.comitan.gob.mx/ART85/XXVII/DESARROLLO_URBANO/S003553.pdf" TargetMode="External"/><Relationship Id="rId848" Type="http://schemas.openxmlformats.org/officeDocument/2006/relationships/hyperlink" Target="http://transparencia.comitan.gob.mx/ART85/XXVII/DESARROLLO_URBANO/S003654.pdf" TargetMode="External"/><Relationship Id="rId1033" Type="http://schemas.openxmlformats.org/officeDocument/2006/relationships/hyperlink" Target="http://transparencia.comitan.gob.mx/ART85/XXVII/DESARROLLO_URBANO/S003839.pdf" TargetMode="External"/><Relationship Id="rId1478" Type="http://schemas.openxmlformats.org/officeDocument/2006/relationships/hyperlink" Target="http://transparencia.comitan.gob.mx/ART85/XXVII/DESARROLLO_URBANO/05593.pdf" TargetMode="External"/><Relationship Id="rId1685" Type="http://schemas.openxmlformats.org/officeDocument/2006/relationships/hyperlink" Target="http://transparencia.comitan.gob.mx/ART85/XXVII/DESARROLLO_URBANO/05307.pdf" TargetMode="External"/><Relationship Id="rId1892" Type="http://schemas.openxmlformats.org/officeDocument/2006/relationships/hyperlink" Target="http://transparencia.comitan.gob.mx/ART85/XXVII/DESARROLLO_URBANO/05665.pdf" TargetMode="External"/><Relationship Id="rId2431" Type="http://schemas.openxmlformats.org/officeDocument/2006/relationships/hyperlink" Target="http://transparencia.comitan.gob.mx/ART85/XXVII/DESARROLLO_URBANO/OF.XXVII1_2021-2024.pdf" TargetMode="External"/><Relationship Id="rId2529" Type="http://schemas.openxmlformats.org/officeDocument/2006/relationships/hyperlink" Target="http://transparencia.comitan.gob.mx/ART85/XXVII/DESARROLLO_URBANO/OF.XXVII1_2021-2024.pdf" TargetMode="External"/><Relationship Id="rId2736" Type="http://schemas.openxmlformats.org/officeDocument/2006/relationships/hyperlink" Target="http://transparencia.comitan.gob.mx/ART85/XXVII/DESARROLLO_URBANO/OF.XXVII1_2021-2024.pdf" TargetMode="External"/><Relationship Id="rId610" Type="http://schemas.openxmlformats.org/officeDocument/2006/relationships/hyperlink" Target="http://transparencia.comitan.gob.mx/ART85/XXVII/DESARROLLO_URBANO/S003400.pdf" TargetMode="External"/><Relationship Id="rId708" Type="http://schemas.openxmlformats.org/officeDocument/2006/relationships/hyperlink" Target="http://transparencia.comitan.gob.mx/ART85/XXVII/DESARROLLO_URBANO/S003507.pdf" TargetMode="External"/><Relationship Id="rId915" Type="http://schemas.openxmlformats.org/officeDocument/2006/relationships/hyperlink" Target="http://transparencia.comitan.gob.mx/ART85/XXVII/DESARROLLO_URBANO/S003721.pdf" TargetMode="External"/><Relationship Id="rId1240" Type="http://schemas.openxmlformats.org/officeDocument/2006/relationships/hyperlink" Target="http://transparencia.comitan.gob.mx/ART85/XXVII/DESARROLLO_URBANO/C000834.pdf" TargetMode="External"/><Relationship Id="rId1338" Type="http://schemas.openxmlformats.org/officeDocument/2006/relationships/hyperlink" Target="http://transparencia.comitan.gob.mx/ART85/XXVII/DESARROLLO_URBANO/04937.pdf" TargetMode="External"/><Relationship Id="rId1545" Type="http://schemas.openxmlformats.org/officeDocument/2006/relationships/hyperlink" Target="http://transparencia.comitan.gob.mx/ART85/XXVII/DESARROLLO_URBANO/05269.pdf" TargetMode="External"/><Relationship Id="rId2943" Type="http://schemas.openxmlformats.org/officeDocument/2006/relationships/hyperlink" Target="http://transparencia.comitan.gob.mx/ART85/XXVII/DESARROLLO_URBANO/PA000147.pdf" TargetMode="External"/><Relationship Id="rId1100" Type="http://schemas.openxmlformats.org/officeDocument/2006/relationships/hyperlink" Target="http://transparencia.comitan.gob.mx/ART85/XXVII/DESARROLLO_URBANO/S003906.pdf" TargetMode="External"/><Relationship Id="rId1405" Type="http://schemas.openxmlformats.org/officeDocument/2006/relationships/hyperlink" Target="http://transparencia.comitan.gob.mx/ART85/XXVII/DESARROLLO_URBANO/04922.pdf" TargetMode="External"/><Relationship Id="rId1752" Type="http://schemas.openxmlformats.org/officeDocument/2006/relationships/hyperlink" Target="http://transparencia.comitan.gob.mx/ART85/XXVII/DESARROLLO_URBANO/23250.pdf" TargetMode="External"/><Relationship Id="rId2803" Type="http://schemas.openxmlformats.org/officeDocument/2006/relationships/hyperlink" Target="http://transparencia.comitan.gob.mx/ART85/XXVII/DESARROLLO_URBANO/R000344.pdf" TargetMode="External"/><Relationship Id="rId44" Type="http://schemas.openxmlformats.org/officeDocument/2006/relationships/hyperlink" Target="http://transparencia.comitan.gob.mx/ART85/XXVII/DESARROLLO_URBANO/05204.pdf" TargetMode="External"/><Relationship Id="rId1612" Type="http://schemas.openxmlformats.org/officeDocument/2006/relationships/hyperlink" Target="http://transparencia.comitan.gob.mx/ART85/XXVII/DESARROLLO_URBANO/05658.pdf" TargetMode="External"/><Relationship Id="rId1917" Type="http://schemas.openxmlformats.org/officeDocument/2006/relationships/hyperlink" Target="http://transparencia.comitan.gob.mx/ART85/XXVII/DESARROLLO_URBANO/05747.pdf" TargetMode="External"/><Relationship Id="rId3065" Type="http://schemas.openxmlformats.org/officeDocument/2006/relationships/hyperlink" Target="http://transparencia.comitan.gob.mx/ART85/XXVII/DESARROLLO_URBANO/US0600.pdf" TargetMode="External"/><Relationship Id="rId3272" Type="http://schemas.openxmlformats.org/officeDocument/2006/relationships/hyperlink" Target="http://transparencia.comitan.gob.mx/ART85/XXVII/DESARROLLO_URBANO/OF.XXVII1_2021-2024.pdf" TargetMode="External"/><Relationship Id="rId193" Type="http://schemas.openxmlformats.org/officeDocument/2006/relationships/hyperlink" Target="http://transparencia.comitan.gob.mx/ART85/XXVII/DESARROLLO_URBANO/22507.pdf" TargetMode="External"/><Relationship Id="rId498" Type="http://schemas.openxmlformats.org/officeDocument/2006/relationships/hyperlink" Target="http://transparencia.comitan.gob.mx/ART85/XXVII/DESARROLLO_URBANO/S003047.pdf" TargetMode="External"/><Relationship Id="rId2081" Type="http://schemas.openxmlformats.org/officeDocument/2006/relationships/hyperlink" Target="http://transparencia.comitan.gob.mx/ART85/XXVII/DESARROLLO_URBANO/OF.XXVII1_2021-2024.pdf" TargetMode="External"/><Relationship Id="rId2179" Type="http://schemas.openxmlformats.org/officeDocument/2006/relationships/hyperlink" Target="http://transparencia.comitan.gob.mx/ART85/XXVII/DESARROLLO_URBANO/OF.XXVII1_2021-2024.pdf" TargetMode="External"/><Relationship Id="rId3132" Type="http://schemas.openxmlformats.org/officeDocument/2006/relationships/hyperlink" Target="http://transparencia.comitan.gob.mx/ART85/XXVII/DESARROLLO_URBANO/24748.pdf" TargetMode="External"/><Relationship Id="rId3577" Type="http://schemas.openxmlformats.org/officeDocument/2006/relationships/hyperlink" Target="http://transparencia.comitan.gob.mx/ART85/XXVII/DESARROLLO_URBANO/OFICIO_XXVII_2022.pdf" TargetMode="External"/><Relationship Id="rId260" Type="http://schemas.openxmlformats.org/officeDocument/2006/relationships/hyperlink" Target="http://transparencia.comitan.gob.mx/ART85/XXVII/DESARROLLO_URBANO/A001603.pdf" TargetMode="External"/><Relationship Id="rId2386" Type="http://schemas.openxmlformats.org/officeDocument/2006/relationships/hyperlink" Target="http://transparencia.comitan.gob.mx/ART85/XXVII/DESARROLLO_URBANO/OF.XXVII1_2021-2024.pdf" TargetMode="External"/><Relationship Id="rId2593" Type="http://schemas.openxmlformats.org/officeDocument/2006/relationships/hyperlink" Target="http://transparencia.comitan.gob.mx/ART85/XXVII/DESARROLLO_URBANO/OF.XXVII1_2021-2024.pdf" TargetMode="External"/><Relationship Id="rId3437" Type="http://schemas.openxmlformats.org/officeDocument/2006/relationships/hyperlink" Target="http://transparencia.comitan.gob.mx/ART85/XXVII/DESARROLLO_URBANO/OFICIO_XXVII_2022.pdf" TargetMode="External"/><Relationship Id="rId3644" Type="http://schemas.openxmlformats.org/officeDocument/2006/relationships/hyperlink" Target="http://transparencia.comitan.gob.mx/ART85/XXVII/DESARROLLO_URBANO/L000210.pdf" TargetMode="External"/><Relationship Id="rId120" Type="http://schemas.openxmlformats.org/officeDocument/2006/relationships/hyperlink" Target="http://transparencia.comitan.gob.mx/ART85/XXVII/DESARROLLO_URBANO/05598.pdf" TargetMode="External"/><Relationship Id="rId358" Type="http://schemas.openxmlformats.org/officeDocument/2006/relationships/hyperlink" Target="http://transparencia.comitan.gob.mx/ART85/XXVII/DESARROLLO_URBANO/A002225.pdf" TargetMode="External"/><Relationship Id="rId565" Type="http://schemas.openxmlformats.org/officeDocument/2006/relationships/hyperlink" Target="http://transparencia.comitan.gob.mx/ART85/XXVII/DESARROLLO_URBANO/S003342.pdf" TargetMode="External"/><Relationship Id="rId772" Type="http://schemas.openxmlformats.org/officeDocument/2006/relationships/hyperlink" Target="http://transparencia.comitan.gob.mx/ART85/XXVII/DESARROLLO_URBANO/S003575.pdf" TargetMode="External"/><Relationship Id="rId1195" Type="http://schemas.openxmlformats.org/officeDocument/2006/relationships/hyperlink" Target="http://transparencia.comitan.gob.mx/ART85/XXVII/DESARROLLO_URBANO/S004012.pdf" TargetMode="External"/><Relationship Id="rId2039" Type="http://schemas.openxmlformats.org/officeDocument/2006/relationships/hyperlink" Target="http://transparencia.comitan.gob.mx/ART85/XXVII/DESARROLLO_URBANO/OF.XXVII1_2021-2024.pdf" TargetMode="External"/><Relationship Id="rId2246" Type="http://schemas.openxmlformats.org/officeDocument/2006/relationships/hyperlink" Target="http://transparencia.comitan.gob.mx/ART85/XXVII/DESARROLLO_URBANO/OF.XXVII1_2021-2024.pdf" TargetMode="External"/><Relationship Id="rId2453" Type="http://schemas.openxmlformats.org/officeDocument/2006/relationships/hyperlink" Target="http://transparencia.comitan.gob.mx/ART85/XXVII/DESARROLLO_URBANO/OF.XXVII1_2021-2024.pdf" TargetMode="External"/><Relationship Id="rId2660" Type="http://schemas.openxmlformats.org/officeDocument/2006/relationships/hyperlink" Target="http://transparencia.comitan.gob.mx/ART85/XXVII/DESARROLLO_URBANO/OF.XXVII1_2021-2024.pdf" TargetMode="External"/><Relationship Id="rId2898" Type="http://schemas.openxmlformats.org/officeDocument/2006/relationships/hyperlink" Target="http://transparencia.comitan.gob.mx/ART85/XXVII/DESARROLLO_URBANO/OF.XXVII1_2021-2024.pdf" TargetMode="External"/><Relationship Id="rId3504" Type="http://schemas.openxmlformats.org/officeDocument/2006/relationships/hyperlink" Target="http://transparencia.comitan.gob.mx/ART85/XXVII/DESARROLLO_URBANO/OF.XXVII1_2021-2024.pdf" TargetMode="External"/><Relationship Id="rId3711" Type="http://schemas.openxmlformats.org/officeDocument/2006/relationships/hyperlink" Target="http://transparencia.comitan.gob.mx/ART85/XXVII/DESARROLLO_URBANO/OF.XXVII1_2021-2024.pdf" TargetMode="External"/><Relationship Id="rId218" Type="http://schemas.openxmlformats.org/officeDocument/2006/relationships/hyperlink" Target="http://transparencia.comitan.gob.mx/ART85/XXVII/DESARROLLO_URBANO/05048.pdf" TargetMode="External"/><Relationship Id="rId425" Type="http://schemas.openxmlformats.org/officeDocument/2006/relationships/hyperlink" Target="http://transparencia.comitan.gob.mx/ART85/XXVII/DESARROLLO_URBANO/A002345.pdf" TargetMode="External"/><Relationship Id="rId632" Type="http://schemas.openxmlformats.org/officeDocument/2006/relationships/hyperlink" Target="http://transparencia.comitan.gob.mx/ART85/XXVII/DESARROLLO_URBANO/S003422.pdf" TargetMode="External"/><Relationship Id="rId1055" Type="http://schemas.openxmlformats.org/officeDocument/2006/relationships/hyperlink" Target="http://transparencia.comitan.gob.mx/ART85/XXVII/DESARROLLO_URBANO/S003861.pdf" TargetMode="External"/><Relationship Id="rId1262" Type="http://schemas.openxmlformats.org/officeDocument/2006/relationships/hyperlink" Target="http://transparencia.comitan.gob.mx/ART85/XXVII/DESARROLLO_URBANO/22447.pdf" TargetMode="External"/><Relationship Id="rId2106" Type="http://schemas.openxmlformats.org/officeDocument/2006/relationships/hyperlink" Target="http://transparencia.comitan.gob.mx/ART85/XXVII/DESARROLLO_URBANO/OF.XXVII1_2021-2024.pdf" TargetMode="External"/><Relationship Id="rId2313" Type="http://schemas.openxmlformats.org/officeDocument/2006/relationships/hyperlink" Target="http://transparencia.comitan.gob.mx/ART85/XXVII/DESARROLLO_URBANO/OF.XXVII1_2021-2024.pdf" TargetMode="External"/><Relationship Id="rId2520" Type="http://schemas.openxmlformats.org/officeDocument/2006/relationships/hyperlink" Target="http://transparencia.comitan.gob.mx/ART85/XXVII/DESARROLLO_URBANO/OF.XXVII1_2021-2024.pdf" TargetMode="External"/><Relationship Id="rId2758" Type="http://schemas.openxmlformats.org/officeDocument/2006/relationships/hyperlink" Target="http://transparencia.comitan.gob.mx/ART85/XXVII/DESARROLLO_URBANO/OF.XXVII1_2021-2024.pdf" TargetMode="External"/><Relationship Id="rId2965" Type="http://schemas.openxmlformats.org/officeDocument/2006/relationships/hyperlink" Target="http://transparencia.comitan.gob.mx/ART85/XXVII/DESARROLLO_URBANO/05655.pdf" TargetMode="External"/><Relationship Id="rId937" Type="http://schemas.openxmlformats.org/officeDocument/2006/relationships/hyperlink" Target="http://transparencia.comitan.gob.mx/ART85/XXVII/DESARROLLO_URBANO/S003743.pdf" TargetMode="External"/><Relationship Id="rId1122" Type="http://schemas.openxmlformats.org/officeDocument/2006/relationships/hyperlink" Target="http://transparencia.comitan.gob.mx/ART85/XXVII/DESARROLLO_URBANO/S003932.pdf" TargetMode="External"/><Relationship Id="rId1567" Type="http://schemas.openxmlformats.org/officeDocument/2006/relationships/hyperlink" Target="http://transparencia.comitan.gob.mx/ART85/XXVII/DESARROLLO_URBANO/05270.pdf" TargetMode="External"/><Relationship Id="rId1774" Type="http://schemas.openxmlformats.org/officeDocument/2006/relationships/hyperlink" Target="http://transparencia.comitan.gob.mx/ART85/XXVII/DESARROLLO_URBANO/05339.pdf" TargetMode="External"/><Relationship Id="rId1981" Type="http://schemas.openxmlformats.org/officeDocument/2006/relationships/hyperlink" Target="http://transparencia.comitan.gob.mx/ART85/XXVII/DESARROLLO_URBANO/21465.pdf" TargetMode="External"/><Relationship Id="rId2618" Type="http://schemas.openxmlformats.org/officeDocument/2006/relationships/hyperlink" Target="http://transparencia.comitan.gob.mx/ART85/XXVII/DESARROLLO_URBANO/OF.XXVII1_2021-2024.pdf" TargetMode="External"/><Relationship Id="rId2825" Type="http://schemas.openxmlformats.org/officeDocument/2006/relationships/hyperlink" Target="http://transparencia.comitan.gob.mx/ART85/XXVII/DESARROLLO_URBANO/05220.pdf" TargetMode="External"/><Relationship Id="rId66" Type="http://schemas.openxmlformats.org/officeDocument/2006/relationships/hyperlink" Target="http://transparencia.comitan.gob.mx/ART85/XXVII/DESARROLLO_URBANO/04943.pdf" TargetMode="External"/><Relationship Id="rId1427" Type="http://schemas.openxmlformats.org/officeDocument/2006/relationships/hyperlink" Target="http://transparencia.comitan.gob.mx/ART85/XXVII/DESARROLLO_URBANO/05144.pdf" TargetMode="External"/><Relationship Id="rId1634" Type="http://schemas.openxmlformats.org/officeDocument/2006/relationships/hyperlink" Target="http://transparencia.comitan.gob.mx/ART85/XXVII/DESARROLLO_URBANO/05682.pdf" TargetMode="External"/><Relationship Id="rId1841" Type="http://schemas.openxmlformats.org/officeDocument/2006/relationships/hyperlink" Target="http://transparencia.comitan.gob.mx/ART85/XXVII/DESARROLLO_URBANO/05464.pdf" TargetMode="External"/><Relationship Id="rId3087" Type="http://schemas.openxmlformats.org/officeDocument/2006/relationships/hyperlink" Target="http://transparencia.comitan.gob.mx/ART85/XXVII/DESARROLLO_URBANO/05245.pdf" TargetMode="External"/><Relationship Id="rId3294" Type="http://schemas.openxmlformats.org/officeDocument/2006/relationships/hyperlink" Target="http://transparencia.comitan.gob.mx/ART85/XXVII/DESARROLLO_URBANO/OF.XXVII1_2021-2024.pdf" TargetMode="External"/><Relationship Id="rId1939" Type="http://schemas.openxmlformats.org/officeDocument/2006/relationships/hyperlink" Target="http://transparencia.comitan.gob.mx/ART85/XXVII/DESARROLLO_URBANO/05713.pdf" TargetMode="External"/><Relationship Id="rId3599" Type="http://schemas.openxmlformats.org/officeDocument/2006/relationships/hyperlink" Target="http://transparencia.comitan.gob.mx/ART85/XXVII/DESARROLLO_URBANO/OF.XXVII1_2021-2024.pdf" TargetMode="External"/><Relationship Id="rId1701" Type="http://schemas.openxmlformats.org/officeDocument/2006/relationships/hyperlink" Target="http://transparencia.comitan.gob.mx/ART85/XXVII/DESARROLLO_URBANO/05461.pdf" TargetMode="External"/><Relationship Id="rId3154" Type="http://schemas.openxmlformats.org/officeDocument/2006/relationships/hyperlink" Target="http://transparencia.comitan.gob.mx/ART85/XXVII/DESARROLLO_URBANO/OFICIO_XXVII_2022.pdf" TargetMode="External"/><Relationship Id="rId3361" Type="http://schemas.openxmlformats.org/officeDocument/2006/relationships/hyperlink" Target="http://transparencia.comitan.gob.mx/ART85/XXVII/DESARROLLO_URBANO/04987.pdf" TargetMode="External"/><Relationship Id="rId3459" Type="http://schemas.openxmlformats.org/officeDocument/2006/relationships/hyperlink" Target="http://transparencia.comitan.gob.mx/ART85/XXVII/DESARROLLO_URBANO/OF.XXVII1_2021-2024.pdf" TargetMode="External"/><Relationship Id="rId3666" Type="http://schemas.openxmlformats.org/officeDocument/2006/relationships/hyperlink" Target="http://transparencia.comitan.gob.mx/ART85/XXVII/DESARROLLO_URBANO/05759.pdf" TargetMode="External"/><Relationship Id="rId282" Type="http://schemas.openxmlformats.org/officeDocument/2006/relationships/hyperlink" Target="http://transparencia.comitan.gob.mx/ART85/XXVII/DESARROLLO_URBANO/A001872.pdf" TargetMode="External"/><Relationship Id="rId587" Type="http://schemas.openxmlformats.org/officeDocument/2006/relationships/hyperlink" Target="http://transparencia.comitan.gob.mx/ART85/XXVII/DESARROLLO_URBANO/S003376.pdf" TargetMode="External"/><Relationship Id="rId2170" Type="http://schemas.openxmlformats.org/officeDocument/2006/relationships/hyperlink" Target="http://transparencia.comitan.gob.mx/ART85/XXVII/DESARROLLO_URBANO/OF.XXVII1_2021-2024.pdf" TargetMode="External"/><Relationship Id="rId2268" Type="http://schemas.openxmlformats.org/officeDocument/2006/relationships/hyperlink" Target="http://transparencia.comitan.gob.mx/ART85/XXVII/DESARROLLO_URBANO/OF.XXVII1_2021-2024.pdf" TargetMode="External"/><Relationship Id="rId3014" Type="http://schemas.openxmlformats.org/officeDocument/2006/relationships/hyperlink" Target="http://transparencia.comitan.gob.mx/ART85/XXVII/DESARROLLO_URBANO/US0552.pdf" TargetMode="External"/><Relationship Id="rId3221" Type="http://schemas.openxmlformats.org/officeDocument/2006/relationships/hyperlink" Target="http://transparencia.comitan.gob.mx/ART85/XXVII/DESARROLLO_URBANO/OF.XXVII1_2021-2024.pdf" TargetMode="External"/><Relationship Id="rId3319" Type="http://schemas.openxmlformats.org/officeDocument/2006/relationships/hyperlink" Target="http://transparencia.comitan.gob.mx/ART85/XXVII/DESARROLLO_URBANO/T000395.pdf" TargetMode="External"/><Relationship Id="rId8" Type="http://schemas.openxmlformats.org/officeDocument/2006/relationships/hyperlink" Target="http://transparencia.comitan.gob.mx/ART85/XXVII/DESARROLLO_URBANO/05100.pdf" TargetMode="External"/><Relationship Id="rId142" Type="http://schemas.openxmlformats.org/officeDocument/2006/relationships/hyperlink" Target="http://transparencia.comitan.gob.mx/ART85/XXVII/DESARROLLO_URBANO/05004.pdf" TargetMode="External"/><Relationship Id="rId447" Type="http://schemas.openxmlformats.org/officeDocument/2006/relationships/hyperlink" Target="http://transparencia.comitan.gob.mx/ART85/XXVII/DESARROLLO_URBANO/A002376.pdf" TargetMode="External"/><Relationship Id="rId794" Type="http://schemas.openxmlformats.org/officeDocument/2006/relationships/hyperlink" Target="http://transparencia.comitan.gob.mx/ART85/XXVII/DESARROLLO_URBANO/S003598.pdf" TargetMode="External"/><Relationship Id="rId1077" Type="http://schemas.openxmlformats.org/officeDocument/2006/relationships/hyperlink" Target="http://transparencia.comitan.gob.mx/ART85/XXVII/DESARROLLO_URBANO/S003883.pdf" TargetMode="External"/><Relationship Id="rId2030" Type="http://schemas.openxmlformats.org/officeDocument/2006/relationships/hyperlink" Target="http://transparencia.comitan.gob.mx/ART85/XXVII/DESARROLLO_URBANO/OF.XXVII1_2021-2024.pdf" TargetMode="External"/><Relationship Id="rId2128" Type="http://schemas.openxmlformats.org/officeDocument/2006/relationships/hyperlink" Target="http://transparencia.comitan.gob.mx/ART85/XXVII/DESARROLLO_URBANO/OF.XXVII1_2021-2024.pdf" TargetMode="External"/><Relationship Id="rId2475" Type="http://schemas.openxmlformats.org/officeDocument/2006/relationships/hyperlink" Target="http://transparencia.comitan.gob.mx/ART85/XXVII/DESARROLLO_URBANO/OF.XXVII1_2021-2024.pdf" TargetMode="External"/><Relationship Id="rId2682" Type="http://schemas.openxmlformats.org/officeDocument/2006/relationships/hyperlink" Target="http://transparencia.comitan.gob.mx/ART85/XXVII/DESARROLLO_URBANO/OF.XXVII1_2021-2024.pdf" TargetMode="External"/><Relationship Id="rId2987" Type="http://schemas.openxmlformats.org/officeDocument/2006/relationships/hyperlink" Target="http://transparencia.comitan.gob.mx/ART85/XXVII/DESARROLLO_URBANO/OF.XXVII1_2021-2024.pdf" TargetMode="External"/><Relationship Id="rId3526" Type="http://schemas.openxmlformats.org/officeDocument/2006/relationships/hyperlink" Target="http://transparencia.comitan.gob.mx/ART85/XXVII/DESARROLLO_URBANO/OF.XXVII1_2021-2024.pdf" TargetMode="External"/><Relationship Id="rId3733" Type="http://schemas.openxmlformats.org/officeDocument/2006/relationships/hyperlink" Target="http://transparencia.comitan.gob.mx/ART85/XXVII/DESARROLLO_URBANO/CUB0042.pdf" TargetMode="External"/><Relationship Id="rId654" Type="http://schemas.openxmlformats.org/officeDocument/2006/relationships/hyperlink" Target="http://transparencia.comitan.gob.mx/ART85/XXVII/DESARROLLO_URBANO/S003444.pdf" TargetMode="External"/><Relationship Id="rId861" Type="http://schemas.openxmlformats.org/officeDocument/2006/relationships/hyperlink" Target="http://transparencia.comitan.gob.mx/ART85/XXVII/DESARROLLO_URBANO/S003667.pdf" TargetMode="External"/><Relationship Id="rId959" Type="http://schemas.openxmlformats.org/officeDocument/2006/relationships/hyperlink" Target="http://transparencia.comitan.gob.mx/ART85/XXVII/DESARROLLO_URBANO/S003765.pdf" TargetMode="External"/><Relationship Id="rId1284" Type="http://schemas.openxmlformats.org/officeDocument/2006/relationships/hyperlink" Target="http://transparencia.comitan.gob.mx/ART85/XXVII/DESARROLLO_URBANO/05174.pdf" TargetMode="External"/><Relationship Id="rId1491" Type="http://schemas.openxmlformats.org/officeDocument/2006/relationships/hyperlink" Target="http://transparencia.comitan.gob.mx/ART85/XXVII/DESARROLLO_URBANO/04962.pdf" TargetMode="External"/><Relationship Id="rId1589" Type="http://schemas.openxmlformats.org/officeDocument/2006/relationships/hyperlink" Target="http://transparencia.comitan.gob.mx/ART85/XXVII/DESARROLLO_URBANO/05406.pdf" TargetMode="External"/><Relationship Id="rId2335" Type="http://schemas.openxmlformats.org/officeDocument/2006/relationships/hyperlink" Target="http://transparencia.comitan.gob.mx/ART85/XXVII/DESARROLLO_URBANO/OF.XXVII1_2021-2024.pdf" TargetMode="External"/><Relationship Id="rId2542" Type="http://schemas.openxmlformats.org/officeDocument/2006/relationships/hyperlink" Target="http://transparencia.comitan.gob.mx/ART85/XXVII/DESARROLLO_URBANO/OF.XXVII1_2021-2024.pdf" TargetMode="External"/><Relationship Id="rId307" Type="http://schemas.openxmlformats.org/officeDocument/2006/relationships/hyperlink" Target="http://transparencia.comitan.gob.mx/ART85/XXVII/DESARROLLO_URBANO/A001898.pdf" TargetMode="External"/><Relationship Id="rId514" Type="http://schemas.openxmlformats.org/officeDocument/2006/relationships/hyperlink" Target="http://transparencia.comitan.gob.mx/ART85/XXVII/DESARROLLO_URBANO/S003131.pdf" TargetMode="External"/><Relationship Id="rId721" Type="http://schemas.openxmlformats.org/officeDocument/2006/relationships/hyperlink" Target="http://transparencia.comitan.gob.mx/ART85/XXVII/DESARROLLO_URBANO/S003524.pdf" TargetMode="External"/><Relationship Id="rId1144" Type="http://schemas.openxmlformats.org/officeDocument/2006/relationships/hyperlink" Target="http://transparencia.comitan.gob.mx/ART85/XXVII/DESARROLLO_URBANO/S003959.pdf" TargetMode="External"/><Relationship Id="rId1351" Type="http://schemas.openxmlformats.org/officeDocument/2006/relationships/hyperlink" Target="http://transparencia.comitan.gob.mx/ART85/XXVII/DESARROLLO_URBANO/05096.pdf" TargetMode="External"/><Relationship Id="rId1449" Type="http://schemas.openxmlformats.org/officeDocument/2006/relationships/hyperlink" Target="http://transparencia.comitan.gob.mx/ART85/XXVII/DESARROLLO_URBANO/05194.pdf" TargetMode="External"/><Relationship Id="rId1796" Type="http://schemas.openxmlformats.org/officeDocument/2006/relationships/hyperlink" Target="http://transparencia.comitan.gob.mx/ART85/XXVII/DESARROLLO_URBANO/05757.pdf" TargetMode="External"/><Relationship Id="rId2402" Type="http://schemas.openxmlformats.org/officeDocument/2006/relationships/hyperlink" Target="http://transparencia.comitan.gob.mx/ART85/XXVII/DESARROLLO_URBANO/OF.XXVII1_2021-2024.pdf" TargetMode="External"/><Relationship Id="rId2847" Type="http://schemas.openxmlformats.org/officeDocument/2006/relationships/hyperlink" Target="http://transparencia.comitan.gob.mx/ART85/XXVII/DESARROLLO_URBANO/OFICIO_XXVII_2022.pdf" TargetMode="External"/><Relationship Id="rId88" Type="http://schemas.openxmlformats.org/officeDocument/2006/relationships/hyperlink" Target="http://transparencia.comitan.gob.mx/ART85/XXVII/DESARROLLO_URBANO/04992.pdf" TargetMode="External"/><Relationship Id="rId819" Type="http://schemas.openxmlformats.org/officeDocument/2006/relationships/hyperlink" Target="http://transparencia.comitan.gob.mx/ART85/XXVII/DESARROLLO_URBANO/S003625.pdf" TargetMode="External"/><Relationship Id="rId1004" Type="http://schemas.openxmlformats.org/officeDocument/2006/relationships/hyperlink" Target="http://transparencia.comitan.gob.mx/ART85/XXVII/DESARROLLO_URBANO/S003810.pdf" TargetMode="External"/><Relationship Id="rId1211" Type="http://schemas.openxmlformats.org/officeDocument/2006/relationships/hyperlink" Target="http://transparencia.comitan.gob.mx/ART85/XXVII/DESARROLLO_URBANO/C000746.pdf" TargetMode="External"/><Relationship Id="rId1656" Type="http://schemas.openxmlformats.org/officeDocument/2006/relationships/hyperlink" Target="http://transparencia.comitan.gob.mx/ART85/XXVII/DESARROLLO_URBANO/05334.pdf" TargetMode="External"/><Relationship Id="rId1863" Type="http://schemas.openxmlformats.org/officeDocument/2006/relationships/hyperlink" Target="http://transparencia.comitan.gob.mx/ART85/XXVII/DESARROLLO_URBANO/05532.pdf" TargetMode="External"/><Relationship Id="rId2707" Type="http://schemas.openxmlformats.org/officeDocument/2006/relationships/hyperlink" Target="http://transparencia.comitan.gob.mx/ART85/XXVII/DESARROLLO_URBANO/OF.XXVII1_2021-2024.pdf" TargetMode="External"/><Relationship Id="rId2914" Type="http://schemas.openxmlformats.org/officeDocument/2006/relationships/hyperlink" Target="http://transparencia.comitan.gob.mx/ART85/XXVII/DESARROLLO_URBANO/OF.XXVII1_2021-2024.pdf" TargetMode="External"/><Relationship Id="rId1309" Type="http://schemas.openxmlformats.org/officeDocument/2006/relationships/hyperlink" Target="http://transparencia.comitan.gob.mx/ART85/XXVII/DESARROLLO_URBANO/05000.pdf" TargetMode="External"/><Relationship Id="rId1516" Type="http://schemas.openxmlformats.org/officeDocument/2006/relationships/hyperlink" Target="http://transparencia.comitan.gob.mx/ART85/XXVII/DESARROLLO_URBANO/05589.pdf" TargetMode="External"/><Relationship Id="rId1723" Type="http://schemas.openxmlformats.org/officeDocument/2006/relationships/hyperlink" Target="http://transparencia.comitan.gob.mx/ART85/XXVII/DESARROLLO_URBANO/05542.pdf" TargetMode="External"/><Relationship Id="rId1930" Type="http://schemas.openxmlformats.org/officeDocument/2006/relationships/hyperlink" Target="http://transparencia.comitan.gob.mx/ART85/XXVII/DESARROLLO_URBANO/05731.pdf" TargetMode="External"/><Relationship Id="rId3176" Type="http://schemas.openxmlformats.org/officeDocument/2006/relationships/hyperlink" Target="http://transparencia.comitan.gob.mx/ART85/XXVII/DESARROLLO_URBANO/OFICIO_XXVII_2022.pdf" TargetMode="External"/><Relationship Id="rId3383" Type="http://schemas.openxmlformats.org/officeDocument/2006/relationships/hyperlink" Target="http://transparencia.comitan.gob.mx/ART85/XXVII/DESARROLLO_URBANO/05027.pdf" TargetMode="External"/><Relationship Id="rId3590" Type="http://schemas.openxmlformats.org/officeDocument/2006/relationships/hyperlink" Target="http://transparencia.comitan.gob.mx/ART85/XXVII/DESARROLLO_URBANO/OFICIO_XXVII_2022.pdf" TargetMode="External"/><Relationship Id="rId15" Type="http://schemas.openxmlformats.org/officeDocument/2006/relationships/hyperlink" Target="http://transparencia.comitan.gob.mx/ART85/XXVII/DESARROLLO_URBANO/22444.pdf" TargetMode="External"/><Relationship Id="rId2192" Type="http://schemas.openxmlformats.org/officeDocument/2006/relationships/hyperlink" Target="http://transparencia.comitan.gob.mx/ART85/XXVII/DESARROLLO_URBANO/OF.XXVII1_2021-2024.pdf" TargetMode="External"/><Relationship Id="rId3036" Type="http://schemas.openxmlformats.org/officeDocument/2006/relationships/hyperlink" Target="http://transparencia.comitan.gob.mx/ART85/XXVII/DESARROLLO_URBANO/US0564.pdf" TargetMode="External"/><Relationship Id="rId3243" Type="http://schemas.openxmlformats.org/officeDocument/2006/relationships/hyperlink" Target="http://transparencia.comitan.gob.mx/ART85/XXVII/DESARROLLO_URBANO/OF.XXVII1_2021-2024.pdf" TargetMode="External"/><Relationship Id="rId3688" Type="http://schemas.openxmlformats.org/officeDocument/2006/relationships/hyperlink" Target="http://transparencia.comitan.gob.mx/ART85/XXVII/DESARROLLO_URBANO/OFICIO_XXVII_2022.pdf" TargetMode="External"/><Relationship Id="rId164" Type="http://schemas.openxmlformats.org/officeDocument/2006/relationships/hyperlink" Target="http://transparencia.comitan.gob.mx/ART85/XXVII/DESARROLLO_URBANO/05275.pdf" TargetMode="External"/><Relationship Id="rId371" Type="http://schemas.openxmlformats.org/officeDocument/2006/relationships/hyperlink" Target="http://transparencia.comitan.gob.mx/ART85/XXVII/DESARROLLO_URBANO/A002241.pdf" TargetMode="External"/><Relationship Id="rId2052" Type="http://schemas.openxmlformats.org/officeDocument/2006/relationships/hyperlink" Target="http://transparencia.comitan.gob.mx/ART85/XXVII/DESARROLLO_URBANO/OF.XXVII1_2021-2024.pdf" TargetMode="External"/><Relationship Id="rId2497" Type="http://schemas.openxmlformats.org/officeDocument/2006/relationships/hyperlink" Target="http://transparencia.comitan.gob.mx/ART85/XXVII/DESARROLLO_URBANO/OF.XXVII1_2021-2024.pdf" TargetMode="External"/><Relationship Id="rId3450" Type="http://schemas.openxmlformats.org/officeDocument/2006/relationships/hyperlink" Target="http://transparencia.comitan.gob.mx/ART85/XXVII/DESARROLLO_URBANO/OF.XXVII1_2021-2024.pdf" TargetMode="External"/><Relationship Id="rId3548" Type="http://schemas.openxmlformats.org/officeDocument/2006/relationships/hyperlink" Target="http://transparencia.comitan.gob.mx/ART85/XXVII/DESARROLLO_URBANO/P0011.pdf" TargetMode="External"/><Relationship Id="rId3755" Type="http://schemas.openxmlformats.org/officeDocument/2006/relationships/hyperlink" Target="http://transparencia.comitan.gob.mx/ART85/XXVII/DESARROLLO_URBANO/05295.pdf" TargetMode="External"/><Relationship Id="rId469" Type="http://schemas.openxmlformats.org/officeDocument/2006/relationships/hyperlink" Target="http://transparencia.comitan.gob.mx/ART85/XXVII/DESARROLLO_URBANO/A002398.pdf" TargetMode="External"/><Relationship Id="rId676" Type="http://schemas.openxmlformats.org/officeDocument/2006/relationships/hyperlink" Target="http://transparencia.comitan.gob.mx/ART85/XXVII/DESARROLLO_URBANO/S003467.pdf" TargetMode="External"/><Relationship Id="rId883" Type="http://schemas.openxmlformats.org/officeDocument/2006/relationships/hyperlink" Target="http://transparencia.comitan.gob.mx/ART85/XXVII/DESARROLLO_URBANO/S003689.pdf" TargetMode="External"/><Relationship Id="rId1099" Type="http://schemas.openxmlformats.org/officeDocument/2006/relationships/hyperlink" Target="http://transparencia.comitan.gob.mx/ART85/XXVII/DESARROLLO_URBANO/S003905.pdf" TargetMode="External"/><Relationship Id="rId2357" Type="http://schemas.openxmlformats.org/officeDocument/2006/relationships/hyperlink" Target="http://transparencia.comitan.gob.mx/ART85/XXVII/DESARROLLO_URBANO/OF.XXVII1_2021-2024.pdf" TargetMode="External"/><Relationship Id="rId2564" Type="http://schemas.openxmlformats.org/officeDocument/2006/relationships/hyperlink" Target="http://transparencia.comitan.gob.mx/ART85/XXVII/DESARROLLO_URBANO/OF.XXVII1_2021-2024.pdf" TargetMode="External"/><Relationship Id="rId3103" Type="http://schemas.openxmlformats.org/officeDocument/2006/relationships/hyperlink" Target="http://transparencia.comitan.gob.mx/ART85/XXVII/DESARROLLO_URBANO/21335.pdf" TargetMode="External"/><Relationship Id="rId3310" Type="http://schemas.openxmlformats.org/officeDocument/2006/relationships/hyperlink" Target="http://transparencia.comitan.gob.mx/ART85/XXVII/DESARROLLO_URBANO/OF.XXVII1_2021-2024.pdf" TargetMode="External"/><Relationship Id="rId3408" Type="http://schemas.openxmlformats.org/officeDocument/2006/relationships/hyperlink" Target="http://transparencia.comitan.gob.mx/ART85/XXVII/DESARROLLO_URBANO/OFICIO_XXVII_2022.pdf" TargetMode="External"/><Relationship Id="rId3615" Type="http://schemas.openxmlformats.org/officeDocument/2006/relationships/hyperlink" Target="http://transparencia.comitan.gob.mx/ART85/XXVII/DESARROLLO_URBANO/OF.XXVII1_2021-2024.pdf" TargetMode="External"/><Relationship Id="rId231" Type="http://schemas.openxmlformats.org/officeDocument/2006/relationships/hyperlink" Target="http://transparencia.comitan.gob.mx/ART85/XXVII/DESARROLLO_URBANO/OFICIO_XXVII_2022.pdf" TargetMode="External"/><Relationship Id="rId329" Type="http://schemas.openxmlformats.org/officeDocument/2006/relationships/hyperlink" Target="http://transparencia.comitan.gob.mx/ART85/XXVII/DESARROLLO_URBANO/A002183.pdf" TargetMode="External"/><Relationship Id="rId536" Type="http://schemas.openxmlformats.org/officeDocument/2006/relationships/hyperlink" Target="http://transparencia.comitan.gob.mx/ART85/XXVII/DESARROLLO_URBANO/S003309.pdf" TargetMode="External"/><Relationship Id="rId1166" Type="http://schemas.openxmlformats.org/officeDocument/2006/relationships/hyperlink" Target="http://transparencia.comitan.gob.mx/ART85/XXVII/DESARROLLO_URBANO/S003981.pdf" TargetMode="External"/><Relationship Id="rId1373" Type="http://schemas.openxmlformats.org/officeDocument/2006/relationships/hyperlink" Target="http://transparencia.comitan.gob.mx/ART85/XXVII/DESARROLLO_URBANO/22510.pdf" TargetMode="External"/><Relationship Id="rId2217" Type="http://schemas.openxmlformats.org/officeDocument/2006/relationships/hyperlink" Target="http://transparencia.comitan.gob.mx/ART85/XXVII/DESARROLLO_URBANO/OF.XXVII1_2021-2024.pdf" TargetMode="External"/><Relationship Id="rId2771" Type="http://schemas.openxmlformats.org/officeDocument/2006/relationships/hyperlink" Target="http://transparencia.comitan.gob.mx/ART85/XXVII/DESARROLLO_URBANO/OF.XXVII1_2021-2024.pdf" TargetMode="External"/><Relationship Id="rId2869" Type="http://schemas.openxmlformats.org/officeDocument/2006/relationships/hyperlink" Target="http://transparencia.comitan.gob.mx/ART85/XXVII/DESARROLLO_URBANO/OFICIO_XXVII_2022.pdf" TargetMode="External"/><Relationship Id="rId743" Type="http://schemas.openxmlformats.org/officeDocument/2006/relationships/hyperlink" Target="http://transparencia.comitan.gob.mx/ART85/XXVII/DESARROLLO_URBANO/S003546.pdf" TargetMode="External"/><Relationship Id="rId950" Type="http://schemas.openxmlformats.org/officeDocument/2006/relationships/hyperlink" Target="http://transparencia.comitan.gob.mx/ART85/XXVII/DESARROLLO_URBANO/S003756.pdf" TargetMode="External"/><Relationship Id="rId1026" Type="http://schemas.openxmlformats.org/officeDocument/2006/relationships/hyperlink" Target="http://transparencia.comitan.gob.mx/ART85/XXVII/DESARROLLO_URBANO/S003832.pdf" TargetMode="External"/><Relationship Id="rId1580" Type="http://schemas.openxmlformats.org/officeDocument/2006/relationships/hyperlink" Target="http://transparencia.comitan.gob.mx/ART85/XXVII/DESARROLLO_URBANO/05392.pdf" TargetMode="External"/><Relationship Id="rId1678" Type="http://schemas.openxmlformats.org/officeDocument/2006/relationships/hyperlink" Target="http://transparencia.comitan.gob.mx/ART85/XXVII/DESARROLLO_URBANO/05431.pdf" TargetMode="External"/><Relationship Id="rId1885" Type="http://schemas.openxmlformats.org/officeDocument/2006/relationships/hyperlink" Target="http://transparencia.comitan.gob.mx/ART85/XXVII/DESARROLLO_URBANO/05429.pdf" TargetMode="External"/><Relationship Id="rId2424" Type="http://schemas.openxmlformats.org/officeDocument/2006/relationships/hyperlink" Target="http://transparencia.comitan.gob.mx/ART85/XXVII/DESARROLLO_URBANO/OF.XXVII1_2021-2024.pdf" TargetMode="External"/><Relationship Id="rId2631" Type="http://schemas.openxmlformats.org/officeDocument/2006/relationships/hyperlink" Target="http://transparencia.comitan.gob.mx/ART85/XXVII/DESARROLLO_URBANO/OF.XXVII1_2021-2024.pdf" TargetMode="External"/><Relationship Id="rId2729" Type="http://schemas.openxmlformats.org/officeDocument/2006/relationships/hyperlink" Target="http://transparencia.comitan.gob.mx/ART85/XXVII/DESARROLLO_URBANO/OF.XXVII1_2021-2024.pdf" TargetMode="External"/><Relationship Id="rId2936" Type="http://schemas.openxmlformats.org/officeDocument/2006/relationships/hyperlink" Target="http://transparencia.comitan.gob.mx/ART85/XXVII/DESARROLLO_URBANO/OF.XXVII1_2021-2024.pdf" TargetMode="External"/><Relationship Id="rId603" Type="http://schemas.openxmlformats.org/officeDocument/2006/relationships/hyperlink" Target="http://transparencia.comitan.gob.mx/ART85/XXVII/DESARROLLO_URBANO/S003393.pdf" TargetMode="External"/><Relationship Id="rId810" Type="http://schemas.openxmlformats.org/officeDocument/2006/relationships/hyperlink" Target="http://transparencia.comitan.gob.mx/ART85/XXVII/DESARROLLO_URBANO/S003614.pdf" TargetMode="External"/><Relationship Id="rId908" Type="http://schemas.openxmlformats.org/officeDocument/2006/relationships/hyperlink" Target="http://transparencia.comitan.gob.mx/ART85/XXVII/DESARROLLO_URBANO/S003714.pdf" TargetMode="External"/><Relationship Id="rId1233" Type="http://schemas.openxmlformats.org/officeDocument/2006/relationships/hyperlink" Target="http://transparencia.comitan.gob.mx/ART85/XXVII/DESARROLLO_URBANO/C000886.pdf" TargetMode="External"/><Relationship Id="rId1440" Type="http://schemas.openxmlformats.org/officeDocument/2006/relationships/hyperlink" Target="http://transparencia.comitan.gob.mx/ART85/XXVII/DESARROLLO_URBANO/05296.pdf" TargetMode="External"/><Relationship Id="rId1538" Type="http://schemas.openxmlformats.org/officeDocument/2006/relationships/hyperlink" Target="http://transparencia.comitan.gob.mx/ART85/XXVII/DESARROLLO_URBANO/05276.pdf" TargetMode="External"/><Relationship Id="rId1300" Type="http://schemas.openxmlformats.org/officeDocument/2006/relationships/hyperlink" Target="http://transparencia.comitan.gob.mx/ART85/XXVII/DESARROLLO_URBANO/04989.pdf" TargetMode="External"/><Relationship Id="rId1745" Type="http://schemas.openxmlformats.org/officeDocument/2006/relationships/hyperlink" Target="http://transparencia.comitan.gob.mx/ART85/XXVII/DESARROLLO_URBANO/23222.pdf" TargetMode="External"/><Relationship Id="rId1952" Type="http://schemas.openxmlformats.org/officeDocument/2006/relationships/hyperlink" Target="http://transparencia.comitan.gob.mx/ART85/XXVII/DESARROLLO_URBANO/05740.pdf" TargetMode="External"/><Relationship Id="rId3198" Type="http://schemas.openxmlformats.org/officeDocument/2006/relationships/hyperlink" Target="http://transparencia.comitan.gob.mx/ART85/XXVII/DESARROLLO_URBANO/OF.XXVII1_2021-2024.pdf" TargetMode="External"/><Relationship Id="rId37" Type="http://schemas.openxmlformats.org/officeDocument/2006/relationships/hyperlink" Target="http://transparencia.comitan.gob.mx/ART85/XXVII/DESARROLLO_URBANO/05099.pdf" TargetMode="External"/><Relationship Id="rId1605" Type="http://schemas.openxmlformats.org/officeDocument/2006/relationships/hyperlink" Target="http://transparencia.comitan.gob.mx/ART85/XXVII/DESARROLLO_URBANO/05427.pdf" TargetMode="External"/><Relationship Id="rId1812" Type="http://schemas.openxmlformats.org/officeDocument/2006/relationships/hyperlink" Target="http://transparencia.comitan.gob.mx/ART85/XXVII/DESARROLLO_URBANO/05348.pdf" TargetMode="External"/><Relationship Id="rId3058" Type="http://schemas.openxmlformats.org/officeDocument/2006/relationships/hyperlink" Target="http://transparencia.comitan.gob.mx/ART85/XXVII/DESARROLLO_URBANO/US0582.pdf" TargetMode="External"/><Relationship Id="rId3265" Type="http://schemas.openxmlformats.org/officeDocument/2006/relationships/hyperlink" Target="http://transparencia.comitan.gob.mx/ART85/XXVII/DESARROLLO_URBANO/OF.XXVII1_2021-2024.pdf" TargetMode="External"/><Relationship Id="rId3472" Type="http://schemas.openxmlformats.org/officeDocument/2006/relationships/hyperlink" Target="http://transparencia.comitan.gob.mx/ART85/XXVII/DESARROLLO_URBANO/OF.XXVII1_2021-2024.pdf" TargetMode="External"/><Relationship Id="rId186" Type="http://schemas.openxmlformats.org/officeDocument/2006/relationships/hyperlink" Target="http://transparencia.comitan.gob.mx/ART85/XXVII/DESARROLLO_URBANO/05597.pdf" TargetMode="External"/><Relationship Id="rId393" Type="http://schemas.openxmlformats.org/officeDocument/2006/relationships/hyperlink" Target="http://transparencia.comitan.gob.mx/ART85/XXVII/DESARROLLO_URBANO/A002308.pdf" TargetMode="External"/><Relationship Id="rId2074" Type="http://schemas.openxmlformats.org/officeDocument/2006/relationships/hyperlink" Target="http://transparencia.comitan.gob.mx/ART85/XXVII/DESARROLLO_URBANO/OF.XXVII1_2021-2024.pdf" TargetMode="External"/><Relationship Id="rId2281" Type="http://schemas.openxmlformats.org/officeDocument/2006/relationships/hyperlink" Target="http://transparencia.comitan.gob.mx/ART85/XXVII/DESARROLLO_URBANO/OF.XXVII1_2021-2024.pdf" TargetMode="External"/><Relationship Id="rId3125" Type="http://schemas.openxmlformats.org/officeDocument/2006/relationships/hyperlink" Target="http://transparencia.comitan.gob.mx/ART85/XXVII/DESARROLLO_URBANO/24872.pdf" TargetMode="External"/><Relationship Id="rId3332" Type="http://schemas.openxmlformats.org/officeDocument/2006/relationships/hyperlink" Target="http://transparencia.comitan.gob.mx/ART85/XXVII/DESARROLLO_URBANO/T000396.pdf" TargetMode="External"/><Relationship Id="rId3777" Type="http://schemas.openxmlformats.org/officeDocument/2006/relationships/hyperlink" Target="http://transparencia.comitan.gob.mx/ART85/XXVII/DESARROLLO_URBANO/RF0008.pdf" TargetMode="External"/><Relationship Id="rId253" Type="http://schemas.openxmlformats.org/officeDocument/2006/relationships/hyperlink" Target="http://transparencia.comitan.gob.mx/ART85/XXVII/DESARROLLO_URBANO/OF.XXVII1_2021-2024.pdf" TargetMode="External"/><Relationship Id="rId460" Type="http://schemas.openxmlformats.org/officeDocument/2006/relationships/hyperlink" Target="http://transparencia.comitan.gob.mx/ART85/XXVII/DESARROLLO_URBANO/A002389.pdf" TargetMode="External"/><Relationship Id="rId698" Type="http://schemas.openxmlformats.org/officeDocument/2006/relationships/hyperlink" Target="http://transparencia.comitan.gob.mx/ART85/XXVII/DESARROLLO_URBANO/S003497.pdf" TargetMode="External"/><Relationship Id="rId1090" Type="http://schemas.openxmlformats.org/officeDocument/2006/relationships/hyperlink" Target="http://transparencia.comitan.gob.mx/ART85/XXVII/DESARROLLO_URBANO/S003896.pdf" TargetMode="External"/><Relationship Id="rId2141" Type="http://schemas.openxmlformats.org/officeDocument/2006/relationships/hyperlink" Target="http://transparencia.comitan.gob.mx/ART85/XXVII/DESARROLLO_URBANO/OF.XXVII1_2021-2024.pdf" TargetMode="External"/><Relationship Id="rId2379" Type="http://schemas.openxmlformats.org/officeDocument/2006/relationships/hyperlink" Target="http://transparencia.comitan.gob.mx/ART85/XXVII/DESARROLLO_URBANO/OF.XXVII1_2021-2024.pdf" TargetMode="External"/><Relationship Id="rId2586" Type="http://schemas.openxmlformats.org/officeDocument/2006/relationships/hyperlink" Target="http://transparencia.comitan.gob.mx/ART85/XXVII/DESARROLLO_URBANO/OF.XXVII1_2021-2024.pdf" TargetMode="External"/><Relationship Id="rId2793" Type="http://schemas.openxmlformats.org/officeDocument/2006/relationships/hyperlink" Target="http://transparencia.comitan.gob.mx/ART85/XXVII/DESARROLLO_URBANO/R000313.pdf" TargetMode="External"/><Relationship Id="rId3637" Type="http://schemas.openxmlformats.org/officeDocument/2006/relationships/hyperlink" Target="http://transparencia.comitan.gob.mx/ART85/XXVII/DESARROLLO_URBANO/L000216.pdf" TargetMode="External"/><Relationship Id="rId113" Type="http://schemas.openxmlformats.org/officeDocument/2006/relationships/hyperlink" Target="http://transparencia.comitan.gob.mx/ART85/XXVII/DESARROLLO_URBANO/22445.pdf" TargetMode="External"/><Relationship Id="rId320" Type="http://schemas.openxmlformats.org/officeDocument/2006/relationships/hyperlink" Target="http://transparencia.comitan.gob.mx/ART85/XXVII/DESARROLLO_URBANO/A002014.pdf" TargetMode="External"/><Relationship Id="rId558" Type="http://schemas.openxmlformats.org/officeDocument/2006/relationships/hyperlink" Target="http://transparencia.comitan.gob.mx/ART85/XXVII/DESARROLLO_URBANO/S003335.pdf" TargetMode="External"/><Relationship Id="rId765" Type="http://schemas.openxmlformats.org/officeDocument/2006/relationships/hyperlink" Target="http://transparencia.comitan.gob.mx/ART85/XXVII/DESARROLLO_URBANO/S003568.pdf" TargetMode="External"/><Relationship Id="rId972" Type="http://schemas.openxmlformats.org/officeDocument/2006/relationships/hyperlink" Target="http://transparencia.comitan.gob.mx/ART85/XXVII/DESARROLLO_URBANO/S003778.pdf" TargetMode="External"/><Relationship Id="rId1188" Type="http://schemas.openxmlformats.org/officeDocument/2006/relationships/hyperlink" Target="http://transparencia.comitan.gob.mx/ART85/XXVII/DESARROLLO_URBANO/S004003.pdf" TargetMode="External"/><Relationship Id="rId1395" Type="http://schemas.openxmlformats.org/officeDocument/2006/relationships/hyperlink" Target="http://transparencia.comitan.gob.mx/ART85/XXVII/DESARROLLO_URBANO/04939.pdf" TargetMode="External"/><Relationship Id="rId2001" Type="http://schemas.openxmlformats.org/officeDocument/2006/relationships/hyperlink" Target="http://transparencia.comitan.gob.mx/ART85/XXVII/DESARROLLO_URBANO/05753.pdf" TargetMode="External"/><Relationship Id="rId2239" Type="http://schemas.openxmlformats.org/officeDocument/2006/relationships/hyperlink" Target="http://transparencia.comitan.gob.mx/ART85/XXVII/DESARROLLO_URBANO/OF.XXVII1_2021-2024.pdf" TargetMode="External"/><Relationship Id="rId2446" Type="http://schemas.openxmlformats.org/officeDocument/2006/relationships/hyperlink" Target="http://transparencia.comitan.gob.mx/ART85/XXVII/DESARROLLO_URBANO/OF.XXVII1_2021-2024.pdf" TargetMode="External"/><Relationship Id="rId2653" Type="http://schemas.openxmlformats.org/officeDocument/2006/relationships/hyperlink" Target="http://transparencia.comitan.gob.mx/ART85/XXVII/DESARROLLO_URBANO/OF.XXVII1_2021-2024.pdf" TargetMode="External"/><Relationship Id="rId2860" Type="http://schemas.openxmlformats.org/officeDocument/2006/relationships/hyperlink" Target="http://transparencia.comitan.gob.mx/ART85/XXVII/DESARROLLO_URBANO/OFICIO_XXVII_2022.pdf" TargetMode="External"/><Relationship Id="rId3704" Type="http://schemas.openxmlformats.org/officeDocument/2006/relationships/hyperlink" Target="http://transparencia.comitan.gob.mx/ART85/XXVII/DESARROLLO_URBANO/OF.XXVII1_2021-2024.pdf" TargetMode="External"/><Relationship Id="rId418" Type="http://schemas.openxmlformats.org/officeDocument/2006/relationships/hyperlink" Target="http://transparencia.comitan.gob.mx/ART85/XXVII/DESARROLLO_URBANO/A002338.pdf" TargetMode="External"/><Relationship Id="rId625" Type="http://schemas.openxmlformats.org/officeDocument/2006/relationships/hyperlink" Target="http://transparencia.comitan.gob.mx/ART85/XXVII/DESARROLLO_URBANO/S003415.pdf" TargetMode="External"/><Relationship Id="rId832" Type="http://schemas.openxmlformats.org/officeDocument/2006/relationships/hyperlink" Target="http://transparencia.comitan.gob.mx/ART85/XXVII/DESARROLLO_URBANO/S003638.pdf" TargetMode="External"/><Relationship Id="rId1048" Type="http://schemas.openxmlformats.org/officeDocument/2006/relationships/hyperlink" Target="http://transparencia.comitan.gob.mx/ART85/XXVII/DESARROLLO_URBANO/S003854.pdf" TargetMode="External"/><Relationship Id="rId1255" Type="http://schemas.openxmlformats.org/officeDocument/2006/relationships/hyperlink" Target="http://transparencia.comitan.gob.mx/ART85/XXVII/DESARROLLO_URBANO/04918.pdf" TargetMode="External"/><Relationship Id="rId1462" Type="http://schemas.openxmlformats.org/officeDocument/2006/relationships/hyperlink" Target="http://transparencia.comitan.gob.mx/ART85/XXVII/DESARROLLO_URBANO/05598.pdf" TargetMode="External"/><Relationship Id="rId2306" Type="http://schemas.openxmlformats.org/officeDocument/2006/relationships/hyperlink" Target="http://transparencia.comitan.gob.mx/ART85/XXVII/DESARROLLO_URBANO/OF.XXVII1_2021-2024.pdf" TargetMode="External"/><Relationship Id="rId2513" Type="http://schemas.openxmlformats.org/officeDocument/2006/relationships/hyperlink" Target="http://transparencia.comitan.gob.mx/ART85/XXVII/DESARROLLO_URBANO/OF.XXVII1_2021-2024.pdf" TargetMode="External"/><Relationship Id="rId2958" Type="http://schemas.openxmlformats.org/officeDocument/2006/relationships/hyperlink" Target="http://transparencia.comitan.gob.mx/ART85/XXVII/DESARROLLO_URBANO/04963.pdf" TargetMode="External"/><Relationship Id="rId1115" Type="http://schemas.openxmlformats.org/officeDocument/2006/relationships/hyperlink" Target="http://transparencia.comitan.gob.mx/ART85/XXVII/DESARROLLO_URBANO/S003921.pdf" TargetMode="External"/><Relationship Id="rId1322" Type="http://schemas.openxmlformats.org/officeDocument/2006/relationships/hyperlink" Target="http://transparencia.comitan.gob.mx/ART85/XXVII/DESARROLLO_URBANO/04914.pdf" TargetMode="External"/><Relationship Id="rId1767" Type="http://schemas.openxmlformats.org/officeDocument/2006/relationships/hyperlink" Target="http://transparencia.comitan.gob.mx/ART85/XXVII/DESARROLLO_URBANO/05680.pdf" TargetMode="External"/><Relationship Id="rId1974" Type="http://schemas.openxmlformats.org/officeDocument/2006/relationships/hyperlink" Target="http://transparencia.comitan.gob.mx/ART85/XXVII/DESARROLLO_URBANO/05659.pdf" TargetMode="External"/><Relationship Id="rId2720" Type="http://schemas.openxmlformats.org/officeDocument/2006/relationships/hyperlink" Target="http://transparencia.comitan.gob.mx/ART85/XXVII/DESARROLLO_URBANO/OF.XXVII1_2021-2024.pdf" TargetMode="External"/><Relationship Id="rId2818" Type="http://schemas.openxmlformats.org/officeDocument/2006/relationships/hyperlink" Target="http://transparencia.comitan.gob.mx/ART85/XXVII/DESARROLLO_URBANO/23666.pdf" TargetMode="External"/><Relationship Id="rId59" Type="http://schemas.openxmlformats.org/officeDocument/2006/relationships/hyperlink" Target="http://transparencia.comitan.gob.mx/ART85/XXVII/DESARROLLO_URBANO/22509.pdf" TargetMode="External"/><Relationship Id="rId1627" Type="http://schemas.openxmlformats.org/officeDocument/2006/relationships/hyperlink" Target="http://transparencia.comitan.gob.mx/ART85/XXVII/DESARROLLO_URBANO/05415.pdf" TargetMode="External"/><Relationship Id="rId1834" Type="http://schemas.openxmlformats.org/officeDocument/2006/relationships/hyperlink" Target="http://transparencia.comitan.gob.mx/ART85/XXVII/DESARROLLO_URBANO/05443.pdf" TargetMode="External"/><Relationship Id="rId3287" Type="http://schemas.openxmlformats.org/officeDocument/2006/relationships/hyperlink" Target="http://transparencia.comitan.gob.mx/ART85/XXVII/DESARROLLO_URBANO/OF.XXVII1_2021-2024.pdf" TargetMode="External"/><Relationship Id="rId2096" Type="http://schemas.openxmlformats.org/officeDocument/2006/relationships/hyperlink" Target="http://transparencia.comitan.gob.mx/ART85/XXVII/DESARROLLO_URBANO/OF.XXVII1_2021-2024.pdf" TargetMode="External"/><Relationship Id="rId3494" Type="http://schemas.openxmlformats.org/officeDocument/2006/relationships/hyperlink" Target="http://transparencia.comitan.gob.mx/ART85/XXVII/DESARROLLO_URBANO/OF.XXVII1_2021-2024.pdf" TargetMode="External"/><Relationship Id="rId1901" Type="http://schemas.openxmlformats.org/officeDocument/2006/relationships/hyperlink" Target="http://transparencia.comitan.gob.mx/ART85/XXVII/DESARROLLO_URBANO/05676.pdf" TargetMode="External"/><Relationship Id="rId3147" Type="http://schemas.openxmlformats.org/officeDocument/2006/relationships/hyperlink" Target="http://transparencia.comitan.gob.mx/ART85/XXVII/DESARROLLO_URBANO/OFICIO_XXVII_2022.pdf" TargetMode="External"/><Relationship Id="rId3354" Type="http://schemas.openxmlformats.org/officeDocument/2006/relationships/hyperlink" Target="http://transparencia.comitan.gob.mx/ART85/XXVII/DESARROLLO_URBANO/T000423.pdf" TargetMode="External"/><Relationship Id="rId3561" Type="http://schemas.openxmlformats.org/officeDocument/2006/relationships/hyperlink" Target="http://transparencia.comitan.gob.mx/ART85/XXVII/DESARROLLO_URBANO/23205.pdf" TargetMode="External"/><Relationship Id="rId3659" Type="http://schemas.openxmlformats.org/officeDocument/2006/relationships/hyperlink" Target="http://transparencia.comitan.gob.mx/ART85/XXVII/DESARROLLO_URBANO/05085.pdf" TargetMode="External"/><Relationship Id="rId275" Type="http://schemas.openxmlformats.org/officeDocument/2006/relationships/hyperlink" Target="http://transparencia.comitan.gob.mx/ART85/XXVII/DESARROLLO_URBANO/A001865.pdf" TargetMode="External"/><Relationship Id="rId482" Type="http://schemas.openxmlformats.org/officeDocument/2006/relationships/hyperlink" Target="http://transparencia.comitan.gob.mx/ART85/XXVII/DESARROLLO_URBANO/A002512.pdf" TargetMode="External"/><Relationship Id="rId2163" Type="http://schemas.openxmlformats.org/officeDocument/2006/relationships/hyperlink" Target="http://transparencia.comitan.gob.mx/ART85/XXVII/DESARROLLO_URBANO/OF.XXVII1_2021-2024.pdf" TargetMode="External"/><Relationship Id="rId2370" Type="http://schemas.openxmlformats.org/officeDocument/2006/relationships/hyperlink" Target="http://transparencia.comitan.gob.mx/ART85/XXVII/DESARROLLO_URBANO/OF.XXVII1_2021-2024.pdf" TargetMode="External"/><Relationship Id="rId3007" Type="http://schemas.openxmlformats.org/officeDocument/2006/relationships/hyperlink" Target="http://transparencia.comitan.gob.mx/ART85/XXVII/DESARROLLO_URBANO/OF.XXVII1_2021-2024.pdf" TargetMode="External"/><Relationship Id="rId3214" Type="http://schemas.openxmlformats.org/officeDocument/2006/relationships/hyperlink" Target="http://transparencia.comitan.gob.mx/ART85/XXVII/DESARROLLO_URBANO/OF.XXVII1_2021-2024.pdf" TargetMode="External"/><Relationship Id="rId3421" Type="http://schemas.openxmlformats.org/officeDocument/2006/relationships/hyperlink" Target="http://transparencia.comitan.gob.mx/ART85/XXVII/DESARROLLO_URBANO/OFICIO_XXVII_2022.pdf" TargetMode="External"/><Relationship Id="rId135" Type="http://schemas.openxmlformats.org/officeDocument/2006/relationships/hyperlink" Target="http://transparencia.comitan.gob.mx/ART85/XXVII/DESARROLLO_URBANO/21560.pdf" TargetMode="External"/><Relationship Id="rId342" Type="http://schemas.openxmlformats.org/officeDocument/2006/relationships/hyperlink" Target="http://transparencia.comitan.gob.mx/ART85/XXVII/DESARROLLO_URBANO/A002206.pdf" TargetMode="External"/><Relationship Id="rId787" Type="http://schemas.openxmlformats.org/officeDocument/2006/relationships/hyperlink" Target="http://transparencia.comitan.gob.mx/ART85/XXVII/DESARROLLO_URBANO/S003591.pdf" TargetMode="External"/><Relationship Id="rId994" Type="http://schemas.openxmlformats.org/officeDocument/2006/relationships/hyperlink" Target="http://transparencia.comitan.gob.mx/ART85/XXVII/DESARROLLO_URBANO/S003800.pdf" TargetMode="External"/><Relationship Id="rId2023" Type="http://schemas.openxmlformats.org/officeDocument/2006/relationships/hyperlink" Target="http://transparencia.comitan.gob.mx/ART85/XXVII/DESARROLLO_URBANO/OF.XXVII1_2021-2024.pdf" TargetMode="External"/><Relationship Id="rId2230" Type="http://schemas.openxmlformats.org/officeDocument/2006/relationships/hyperlink" Target="http://transparencia.comitan.gob.mx/ART85/XXVII/DESARROLLO_URBANO/OF.XXVII1_2021-2024.pdf" TargetMode="External"/><Relationship Id="rId2468" Type="http://schemas.openxmlformats.org/officeDocument/2006/relationships/hyperlink" Target="http://transparencia.comitan.gob.mx/ART85/XXVII/DESARROLLO_URBANO/OF.XXVII1_2021-2024.pdf" TargetMode="External"/><Relationship Id="rId2675" Type="http://schemas.openxmlformats.org/officeDocument/2006/relationships/hyperlink" Target="http://transparencia.comitan.gob.mx/ART85/XXVII/DESARROLLO_URBANO/OF.XXVII1_2021-2024.pdf" TargetMode="External"/><Relationship Id="rId2882" Type="http://schemas.openxmlformats.org/officeDocument/2006/relationships/hyperlink" Target="http://transparencia.comitan.gob.mx/ART85/XXVII/DESARROLLO_URBANO/OF.XXVII1_2021-2024.pdf" TargetMode="External"/><Relationship Id="rId3519" Type="http://schemas.openxmlformats.org/officeDocument/2006/relationships/hyperlink" Target="http://transparencia.comitan.gob.mx/ART85/XXVII/DESARROLLO_URBANO/OF.XXVII1_2021-2024.pdf" TargetMode="External"/><Relationship Id="rId3726" Type="http://schemas.openxmlformats.org/officeDocument/2006/relationships/hyperlink" Target="http://transparencia.comitan.gob.mx/ART85/XXVII/DESARROLLO_URBANO/OF.XXVII1_2021-2024.pdf" TargetMode="External"/><Relationship Id="rId202" Type="http://schemas.openxmlformats.org/officeDocument/2006/relationships/hyperlink" Target="http://transparencia.comitan.gob.mx/ART85/XXVII/DESARROLLO_URBANO/21457.pdf" TargetMode="External"/><Relationship Id="rId647" Type="http://schemas.openxmlformats.org/officeDocument/2006/relationships/hyperlink" Target="http://transparencia.comitan.gob.mx/ART85/XXVII/DESARROLLO_URBANO/S003437.pdf" TargetMode="External"/><Relationship Id="rId854" Type="http://schemas.openxmlformats.org/officeDocument/2006/relationships/hyperlink" Target="http://transparencia.comitan.gob.mx/ART85/XXVII/DESARROLLO_URBANO/S003660.pdf" TargetMode="External"/><Relationship Id="rId1277" Type="http://schemas.openxmlformats.org/officeDocument/2006/relationships/hyperlink" Target="http://transparencia.comitan.gob.mx/ART85/XXVII/DESARROLLO_URBANO/05115.pdf" TargetMode="External"/><Relationship Id="rId1484" Type="http://schemas.openxmlformats.org/officeDocument/2006/relationships/hyperlink" Target="http://transparencia.comitan.gob.mx/ART85/XXVII/DESARROLLO_URBANO/04973.pdf" TargetMode="External"/><Relationship Id="rId1691" Type="http://schemas.openxmlformats.org/officeDocument/2006/relationships/hyperlink" Target="http://transparencia.comitan.gob.mx/ART85/XXVII/DESARROLLO_URBANO/05061.pdf" TargetMode="External"/><Relationship Id="rId2328" Type="http://schemas.openxmlformats.org/officeDocument/2006/relationships/hyperlink" Target="http://transparencia.comitan.gob.mx/ART85/XXVII/DESARROLLO_URBANO/OF.XXVII1_2021-2024.pdf" TargetMode="External"/><Relationship Id="rId2535" Type="http://schemas.openxmlformats.org/officeDocument/2006/relationships/hyperlink" Target="http://transparencia.comitan.gob.mx/ART85/XXVII/DESARROLLO_URBANO/OF.XXVII1_2021-2024.pdf" TargetMode="External"/><Relationship Id="rId2742" Type="http://schemas.openxmlformats.org/officeDocument/2006/relationships/hyperlink" Target="http://transparencia.comitan.gob.mx/ART85/XXVII/DESARROLLO_URBANO/OF.XXVII1_2021-2024.pdf" TargetMode="External"/><Relationship Id="rId507" Type="http://schemas.openxmlformats.org/officeDocument/2006/relationships/hyperlink" Target="http://transparencia.comitan.gob.mx/ART85/XXVII/DESARROLLO_URBANO/S003097.pdf" TargetMode="External"/><Relationship Id="rId714" Type="http://schemas.openxmlformats.org/officeDocument/2006/relationships/hyperlink" Target="http://transparencia.comitan.gob.mx/ART85/XXVII/DESARROLLO_URBANO/S003516.pdf" TargetMode="External"/><Relationship Id="rId921" Type="http://schemas.openxmlformats.org/officeDocument/2006/relationships/hyperlink" Target="http://transparencia.comitan.gob.mx/ART85/XXVII/DESARROLLO_URBANO/S003727.pdf" TargetMode="External"/><Relationship Id="rId1137" Type="http://schemas.openxmlformats.org/officeDocument/2006/relationships/hyperlink" Target="http://transparencia.comitan.gob.mx/ART85/XXVII/DESARROLLO_URBANO/S003952.pdf" TargetMode="External"/><Relationship Id="rId1344" Type="http://schemas.openxmlformats.org/officeDocument/2006/relationships/hyperlink" Target="http://transparencia.comitan.gob.mx/ART85/XXVII/DESARROLLO_URBANO/05084.pdf" TargetMode="External"/><Relationship Id="rId1551" Type="http://schemas.openxmlformats.org/officeDocument/2006/relationships/hyperlink" Target="http://transparencia.comitan.gob.mx/ART85/XXVII/DESARROLLO_URBANO/05253.pdf" TargetMode="External"/><Relationship Id="rId1789" Type="http://schemas.openxmlformats.org/officeDocument/2006/relationships/hyperlink" Target="http://transparencia.comitan.gob.mx/ART85/XXVII/DESARROLLO_URBANO/05763.pdf" TargetMode="External"/><Relationship Id="rId1996" Type="http://schemas.openxmlformats.org/officeDocument/2006/relationships/hyperlink" Target="http://transparencia.comitan.gob.mx/ART85/XXVII/DESARROLLO_URBANO/05286.pdf" TargetMode="External"/><Relationship Id="rId2602" Type="http://schemas.openxmlformats.org/officeDocument/2006/relationships/hyperlink" Target="http://transparencia.comitan.gob.mx/ART85/XXVII/DESARROLLO_URBANO/OF.XXVII1_2021-2024.pdf" TargetMode="External"/><Relationship Id="rId50" Type="http://schemas.openxmlformats.org/officeDocument/2006/relationships/hyperlink" Target="http://transparencia.comitan.gob.mx/ART85/XXVII/DESARROLLO_URBANO/05557.pdf" TargetMode="External"/><Relationship Id="rId1204" Type="http://schemas.openxmlformats.org/officeDocument/2006/relationships/hyperlink" Target="http://transparencia.comitan.gob.mx/ART85/XXVII/DESARROLLO_URBANO/S004030.pdf" TargetMode="External"/><Relationship Id="rId1411" Type="http://schemas.openxmlformats.org/officeDocument/2006/relationships/hyperlink" Target="http://transparencia.comitan.gob.mx/ART85/XXVII/DESARROLLO_URBANO/04934.pdf" TargetMode="External"/><Relationship Id="rId1649" Type="http://schemas.openxmlformats.org/officeDocument/2006/relationships/hyperlink" Target="http://transparencia.comitan.gob.mx/ART85/XXVII/DESARROLLO_URBANO/05524.pdf" TargetMode="External"/><Relationship Id="rId1856" Type="http://schemas.openxmlformats.org/officeDocument/2006/relationships/hyperlink" Target="http://transparencia.comitan.gob.mx/ART85/XXVII/DESARROLLO_URBANO/05444.pdf" TargetMode="External"/><Relationship Id="rId2907" Type="http://schemas.openxmlformats.org/officeDocument/2006/relationships/hyperlink" Target="http://transparencia.comitan.gob.mx/ART85/XXVII/DESARROLLO_URBANO/OF.XXVII1_2021-2024.pdf" TargetMode="External"/><Relationship Id="rId3071" Type="http://schemas.openxmlformats.org/officeDocument/2006/relationships/hyperlink" Target="http://transparencia.comitan.gob.mx/ART85/XXVII/DESARROLLO_URBANO/US0580.pdf" TargetMode="External"/><Relationship Id="rId1509" Type="http://schemas.openxmlformats.org/officeDocument/2006/relationships/hyperlink" Target="http://transparencia.comitan.gob.mx/ART85/XXVII/DESARROLLO_URBANO/05632.pdf" TargetMode="External"/><Relationship Id="rId1716" Type="http://schemas.openxmlformats.org/officeDocument/2006/relationships/hyperlink" Target="http://transparencia.comitan.gob.mx/ART85/XXVII/DESARROLLO_URBANO/05317.pdf" TargetMode="External"/><Relationship Id="rId1923" Type="http://schemas.openxmlformats.org/officeDocument/2006/relationships/hyperlink" Target="http://transparencia.comitan.gob.mx/ART85/XXVII/DESARROLLO_URBANO/05723.pdf" TargetMode="External"/><Relationship Id="rId3169" Type="http://schemas.openxmlformats.org/officeDocument/2006/relationships/hyperlink" Target="http://transparencia.comitan.gob.mx/ART85/XXVII/DESARROLLO_URBANO/OFICIO_XXVII_2022.pdf" TargetMode="External"/><Relationship Id="rId3376" Type="http://schemas.openxmlformats.org/officeDocument/2006/relationships/hyperlink" Target="http://transparencia.comitan.gob.mx/ART85/XXVII/DESARROLLO_URBANO/05027.pdf" TargetMode="External"/><Relationship Id="rId3583" Type="http://schemas.openxmlformats.org/officeDocument/2006/relationships/hyperlink" Target="http://transparencia.comitan.gob.mx/ART85/XXVII/DESARROLLO_URBANO/OFICIO_XXVII_2022.pdf" TargetMode="External"/><Relationship Id="rId297" Type="http://schemas.openxmlformats.org/officeDocument/2006/relationships/hyperlink" Target="http://transparencia.comitan.gob.mx/ART85/XXVII/DESARROLLO_URBANO/A001888.pdf" TargetMode="External"/><Relationship Id="rId2185" Type="http://schemas.openxmlformats.org/officeDocument/2006/relationships/hyperlink" Target="http://transparencia.comitan.gob.mx/ART85/XXVII/DESARROLLO_URBANO/OF.XXVII1_2021-2024.pdf" TargetMode="External"/><Relationship Id="rId2392" Type="http://schemas.openxmlformats.org/officeDocument/2006/relationships/hyperlink" Target="http://transparencia.comitan.gob.mx/ART85/XXVII/DESARROLLO_URBANO/OF.XXVII1_2021-2024.pdf" TargetMode="External"/><Relationship Id="rId3029" Type="http://schemas.openxmlformats.org/officeDocument/2006/relationships/hyperlink" Target="http://transparencia.comitan.gob.mx/ART85/XXVII/DESARROLLO_URBANO/US0571.pdf" TargetMode="External"/><Relationship Id="rId3236" Type="http://schemas.openxmlformats.org/officeDocument/2006/relationships/hyperlink" Target="http://transparencia.comitan.gob.mx/ART85/XXVII/DESARROLLO_URBANO/OF.XXVII1_2021-2024.pdf" TargetMode="External"/><Relationship Id="rId157" Type="http://schemas.openxmlformats.org/officeDocument/2006/relationships/hyperlink" Target="http://transparencia.comitan.gob.mx/ART85/XXVII/DESARROLLO_URBANO/05180.pdf" TargetMode="External"/><Relationship Id="rId364" Type="http://schemas.openxmlformats.org/officeDocument/2006/relationships/hyperlink" Target="http://transparencia.comitan.gob.mx/ART85/XXVII/DESARROLLO_URBANO/A002232.pdf" TargetMode="External"/><Relationship Id="rId2045" Type="http://schemas.openxmlformats.org/officeDocument/2006/relationships/hyperlink" Target="http://transparencia.comitan.gob.mx/ART85/XXVII/DESARROLLO_URBANO/OF.XXVII1_2021-2024.pdf" TargetMode="External"/><Relationship Id="rId2697" Type="http://schemas.openxmlformats.org/officeDocument/2006/relationships/hyperlink" Target="http://transparencia.comitan.gob.mx/ART85/XXVII/DESARROLLO_URBANO/OF.XXVII1_2021-2024.pdf" TargetMode="External"/><Relationship Id="rId3443" Type="http://schemas.openxmlformats.org/officeDocument/2006/relationships/hyperlink" Target="http://transparencia.comitan.gob.mx/ART85/XXVII/DESARROLLO_URBANO/OFICIO_XXVII_2022.pdf" TargetMode="External"/><Relationship Id="rId3650" Type="http://schemas.openxmlformats.org/officeDocument/2006/relationships/hyperlink" Target="http://transparencia.comitan.gob.mx/ART85/XXVII/DESARROLLO_URBANO/05579.pdf" TargetMode="External"/><Relationship Id="rId3748" Type="http://schemas.openxmlformats.org/officeDocument/2006/relationships/hyperlink" Target="http://transparencia.comitan.gob.mx/ART85/XXVII/DESARROLLO_URBANO/OF.XXVII1_2021-2024.pdf" TargetMode="External"/><Relationship Id="rId571" Type="http://schemas.openxmlformats.org/officeDocument/2006/relationships/hyperlink" Target="http://transparencia.comitan.gob.mx/ART85/XXVII/DESARROLLO_URBANO/S003351.pdf" TargetMode="External"/><Relationship Id="rId669" Type="http://schemas.openxmlformats.org/officeDocument/2006/relationships/hyperlink" Target="http://transparencia.comitan.gob.mx/ART85/XXVII/DESARROLLO_URBANO/S003459.pdf" TargetMode="External"/><Relationship Id="rId876" Type="http://schemas.openxmlformats.org/officeDocument/2006/relationships/hyperlink" Target="http://transparencia.comitan.gob.mx/ART85/XXVII/DESARROLLO_URBANO/S003682.pdf" TargetMode="External"/><Relationship Id="rId1299" Type="http://schemas.openxmlformats.org/officeDocument/2006/relationships/hyperlink" Target="http://transparencia.comitan.gob.mx/ART85/XXVII/DESARROLLO_URBANO/05127.pdf" TargetMode="External"/><Relationship Id="rId2252" Type="http://schemas.openxmlformats.org/officeDocument/2006/relationships/hyperlink" Target="http://transparencia.comitan.gob.mx/ART85/XXVII/DESARROLLO_URBANO/OF.XXVII1_2021-2024.pdf" TargetMode="External"/><Relationship Id="rId2557" Type="http://schemas.openxmlformats.org/officeDocument/2006/relationships/hyperlink" Target="http://transparencia.comitan.gob.mx/ART85/XXVII/DESARROLLO_URBANO/OF.XXVII1_2021-2024.pdf" TargetMode="External"/><Relationship Id="rId3303" Type="http://schemas.openxmlformats.org/officeDocument/2006/relationships/hyperlink" Target="http://transparencia.comitan.gob.mx/ART85/XXVII/DESARROLLO_URBANO/OF.XXVII1_2021-2024.pdf" TargetMode="External"/><Relationship Id="rId3510" Type="http://schemas.openxmlformats.org/officeDocument/2006/relationships/hyperlink" Target="http://transparencia.comitan.gob.mx/ART85/XXVII/DESARROLLO_URBANO/OF.XXVII1_2021-2024.pdf" TargetMode="External"/><Relationship Id="rId3608" Type="http://schemas.openxmlformats.org/officeDocument/2006/relationships/hyperlink" Target="http://transparencia.comitan.gob.mx/ART85/XXVII/DESARROLLO_URBANO/OF.XXVII1_2021-2024.pdf" TargetMode="External"/><Relationship Id="rId224" Type="http://schemas.openxmlformats.org/officeDocument/2006/relationships/hyperlink" Target="http://transparencia.comitan.gob.mx/ART85/XXVII/DESARROLLO_URBANO/05552.pdf" TargetMode="External"/><Relationship Id="rId431" Type="http://schemas.openxmlformats.org/officeDocument/2006/relationships/hyperlink" Target="http://transparencia.comitan.gob.mx/ART85/XXVII/DESARROLLO_URBANO/A002355.pdf" TargetMode="External"/><Relationship Id="rId529" Type="http://schemas.openxmlformats.org/officeDocument/2006/relationships/hyperlink" Target="http://transparencia.comitan.gob.mx/ART85/XXVII/DESARROLLO_URBANO/S003299.pdf" TargetMode="External"/><Relationship Id="rId736" Type="http://schemas.openxmlformats.org/officeDocument/2006/relationships/hyperlink" Target="http://transparencia.comitan.gob.mx/ART85/XXVII/DESARROLLO_URBANO/S003539.pdf" TargetMode="External"/><Relationship Id="rId1061" Type="http://schemas.openxmlformats.org/officeDocument/2006/relationships/hyperlink" Target="http://transparencia.comitan.gob.mx/ART85/XXVII/DESARROLLO_URBANO/S003867.pdf" TargetMode="External"/><Relationship Id="rId1159" Type="http://schemas.openxmlformats.org/officeDocument/2006/relationships/hyperlink" Target="http://transparencia.comitan.gob.mx/ART85/XXVII/DESARROLLO_URBANO/S003974.pdf" TargetMode="External"/><Relationship Id="rId1366" Type="http://schemas.openxmlformats.org/officeDocument/2006/relationships/hyperlink" Target="http://transparencia.comitan.gob.mx/ART85/XXVII/DESARROLLO_URBANO/05103.pdf" TargetMode="External"/><Relationship Id="rId2112" Type="http://schemas.openxmlformats.org/officeDocument/2006/relationships/hyperlink" Target="http://transparencia.comitan.gob.mx/ART85/XXVII/DESARROLLO_URBANO/OF.XXVII1_2021-2024.pdf" TargetMode="External"/><Relationship Id="rId2417" Type="http://schemas.openxmlformats.org/officeDocument/2006/relationships/hyperlink" Target="http://transparencia.comitan.gob.mx/ART85/XXVII/DESARROLLO_URBANO/OF.XXVII1_2021-2024.pdf" TargetMode="External"/><Relationship Id="rId2764" Type="http://schemas.openxmlformats.org/officeDocument/2006/relationships/hyperlink" Target="http://transparencia.comitan.gob.mx/ART85/XXVII/DESARROLLO_URBANO/OF.XXVII1_2021-2024.pdf" TargetMode="External"/><Relationship Id="rId2971" Type="http://schemas.openxmlformats.org/officeDocument/2006/relationships/hyperlink" Target="http://transparencia.comitan.gob.mx/ART85/XXVII/DESARROLLO_URBANO/OFICIO_XXVII_2022.pdf" TargetMode="External"/><Relationship Id="rId943" Type="http://schemas.openxmlformats.org/officeDocument/2006/relationships/hyperlink" Target="http://transparencia.comitan.gob.mx/ART85/XXVII/DESARROLLO_URBANO/S003749.pdf" TargetMode="External"/><Relationship Id="rId1019" Type="http://schemas.openxmlformats.org/officeDocument/2006/relationships/hyperlink" Target="http://transparencia.comitan.gob.mx/ART85/XXVII/DESARROLLO_URBANO/S003825.pdf" TargetMode="External"/><Relationship Id="rId1573" Type="http://schemas.openxmlformats.org/officeDocument/2006/relationships/hyperlink" Target="http://transparencia.comitan.gob.mx/ART85/XXVII/DESARROLLO_URBANO/05384.pdf" TargetMode="External"/><Relationship Id="rId1780" Type="http://schemas.openxmlformats.org/officeDocument/2006/relationships/hyperlink" Target="http://transparencia.comitan.gob.mx/ART85/XXVII/DESARROLLO_URBANO/05513.pdf" TargetMode="External"/><Relationship Id="rId1878" Type="http://schemas.openxmlformats.org/officeDocument/2006/relationships/hyperlink" Target="http://transparencia.comitan.gob.mx/ART85/XXVII/DESARROLLO_URBANO/05529.pdf" TargetMode="External"/><Relationship Id="rId2624" Type="http://schemas.openxmlformats.org/officeDocument/2006/relationships/hyperlink" Target="http://transparencia.comitan.gob.mx/ART85/XXVII/DESARROLLO_URBANO/OF.XXVII1_2021-2024.pdf" TargetMode="External"/><Relationship Id="rId2831" Type="http://schemas.openxmlformats.org/officeDocument/2006/relationships/hyperlink" Target="http://transparencia.comitan.gob.mx/ART85/XXVII/DESARROLLO_URBANO/05090.pdf" TargetMode="External"/><Relationship Id="rId2929" Type="http://schemas.openxmlformats.org/officeDocument/2006/relationships/hyperlink" Target="http://transparencia.comitan.gob.mx/ART85/XXVII/DESARROLLO_URBANO/OF.XXVII1_2021-2024.pdf" TargetMode="External"/><Relationship Id="rId72" Type="http://schemas.openxmlformats.org/officeDocument/2006/relationships/hyperlink" Target="http://transparencia.comitan.gob.mx/ART85/XXVII/DESARROLLO_URBANO/05068.pdf" TargetMode="External"/><Relationship Id="rId803" Type="http://schemas.openxmlformats.org/officeDocument/2006/relationships/hyperlink" Target="http://transparencia.comitan.gob.mx/ART85/XXVII/DESARROLLO_URBANO/S003607.pdf" TargetMode="External"/><Relationship Id="rId1226" Type="http://schemas.openxmlformats.org/officeDocument/2006/relationships/hyperlink" Target="http://transparencia.comitan.gob.mx/ART85/XXVII/DESARROLLO_URBANO/C000848.pdf" TargetMode="External"/><Relationship Id="rId1433" Type="http://schemas.openxmlformats.org/officeDocument/2006/relationships/hyperlink" Target="http://transparencia.comitan.gob.mx/ART85/XXVII/DESARROLLO_URBANO/22687.pdf" TargetMode="External"/><Relationship Id="rId1640" Type="http://schemas.openxmlformats.org/officeDocument/2006/relationships/hyperlink" Target="http://transparencia.comitan.gob.mx/ART85/XXVII/DESARROLLO_URBANO/05302.pdf" TargetMode="External"/><Relationship Id="rId1738" Type="http://schemas.openxmlformats.org/officeDocument/2006/relationships/hyperlink" Target="http://transparencia.comitan.gob.mx/ART85/XXVII/DESARROLLO_URBANO/05023.pdf" TargetMode="External"/><Relationship Id="rId3093" Type="http://schemas.openxmlformats.org/officeDocument/2006/relationships/hyperlink" Target="http://transparencia.comitan.gob.mx/ART85/XXVII/DESARROLLO_URBANO/05641.pdf" TargetMode="External"/><Relationship Id="rId1500" Type="http://schemas.openxmlformats.org/officeDocument/2006/relationships/hyperlink" Target="http://transparencia.comitan.gob.mx/ART85/XXVII/DESARROLLO_URBANO/05285.pdf" TargetMode="External"/><Relationship Id="rId1945" Type="http://schemas.openxmlformats.org/officeDocument/2006/relationships/hyperlink" Target="http://transparencia.comitan.gob.mx/ART85/XXVII/DESARROLLO_URBANO/05677.pdf" TargetMode="External"/><Relationship Id="rId3160" Type="http://schemas.openxmlformats.org/officeDocument/2006/relationships/hyperlink" Target="http://transparencia.comitan.gob.mx/ART85/XXVII/DESARROLLO_URBANO/OFICIO_XXVII_2022.pdf" TargetMode="External"/><Relationship Id="rId3398" Type="http://schemas.openxmlformats.org/officeDocument/2006/relationships/hyperlink" Target="http://transparencia.comitan.gob.mx/ART85/XXVII/DESARROLLO_URBANO/05027.pdf" TargetMode="External"/><Relationship Id="rId1805" Type="http://schemas.openxmlformats.org/officeDocument/2006/relationships/hyperlink" Target="http://transparencia.comitan.gob.mx/ART85/XXVII/DESARROLLO_URBANO/05303.pdf" TargetMode="External"/><Relationship Id="rId3020" Type="http://schemas.openxmlformats.org/officeDocument/2006/relationships/hyperlink" Target="http://transparencia.comitan.gob.mx/ART85/XXVII/DESARROLLO_URBANO/US0484.pdf" TargetMode="External"/><Relationship Id="rId3258" Type="http://schemas.openxmlformats.org/officeDocument/2006/relationships/hyperlink" Target="http://transparencia.comitan.gob.mx/ART85/XXVII/DESARROLLO_URBANO/OF.XXVII1_2021-2024.pdf" TargetMode="External"/><Relationship Id="rId3465" Type="http://schemas.openxmlformats.org/officeDocument/2006/relationships/hyperlink" Target="http://transparencia.comitan.gob.mx/ART85/XXVII/DESARROLLO_URBANO/OF.XXVII1_2021-2024.pdf" TargetMode="External"/><Relationship Id="rId3672" Type="http://schemas.openxmlformats.org/officeDocument/2006/relationships/hyperlink" Target="http://transparencia.comitan.gob.mx/ART85/XXVII/DESARROLLO_URBANO/OFICIO_XXVII_2022.pdf" TargetMode="External"/><Relationship Id="rId179" Type="http://schemas.openxmlformats.org/officeDocument/2006/relationships/hyperlink" Target="http://transparencia.comitan.gob.mx/ART85/XXVII/DESARROLLO_URBANO/05178.pdf" TargetMode="External"/><Relationship Id="rId386" Type="http://schemas.openxmlformats.org/officeDocument/2006/relationships/hyperlink" Target="http://transparencia.comitan.gob.mx/ART85/XXVII/DESARROLLO_URBANO/A002301.pdf" TargetMode="External"/><Relationship Id="rId593" Type="http://schemas.openxmlformats.org/officeDocument/2006/relationships/hyperlink" Target="http://transparencia.comitan.gob.mx/ART85/XXVII/DESARROLLO_URBANO/S003382.pdf" TargetMode="External"/><Relationship Id="rId2067" Type="http://schemas.openxmlformats.org/officeDocument/2006/relationships/hyperlink" Target="http://transparencia.comitan.gob.mx/ART85/XXVII/DESARROLLO_URBANO/OF.XXVII1_2021-2024.pdf" TargetMode="External"/><Relationship Id="rId2274" Type="http://schemas.openxmlformats.org/officeDocument/2006/relationships/hyperlink" Target="http://transparencia.comitan.gob.mx/ART85/XXVII/DESARROLLO_URBANO/OF.XXVII1_2021-2024.pdf" TargetMode="External"/><Relationship Id="rId2481" Type="http://schemas.openxmlformats.org/officeDocument/2006/relationships/hyperlink" Target="http://transparencia.comitan.gob.mx/ART85/XXVII/DESARROLLO_URBANO/OF.XXVII1_2021-2024.pdf" TargetMode="External"/><Relationship Id="rId3118" Type="http://schemas.openxmlformats.org/officeDocument/2006/relationships/hyperlink" Target="http://transparencia.comitan.gob.mx/ART85/XXVII/DESARROLLO_URBANO/05578.pdf" TargetMode="External"/><Relationship Id="rId3325" Type="http://schemas.openxmlformats.org/officeDocument/2006/relationships/hyperlink" Target="http://transparencia.comitan.gob.mx/ART85/XXVII/DESARROLLO_URBANO/T000428.pdf" TargetMode="External"/><Relationship Id="rId3532" Type="http://schemas.openxmlformats.org/officeDocument/2006/relationships/hyperlink" Target="http://transparencia.comitan.gob.mx/ART85/XXVII/DESARROLLO_URBANO/OF.XXVII1_2021-2024.pdf" TargetMode="External"/><Relationship Id="rId246" Type="http://schemas.openxmlformats.org/officeDocument/2006/relationships/hyperlink" Target="http://transparencia.comitan.gob.mx/ART85/XXVII/DESARROLLO_URBANO/OF.XXVII1_2021-2024.pdf" TargetMode="External"/><Relationship Id="rId453" Type="http://schemas.openxmlformats.org/officeDocument/2006/relationships/hyperlink" Target="http://transparencia.comitan.gob.mx/ART85/XXVII/DESARROLLO_URBANO/A002382.pdf" TargetMode="External"/><Relationship Id="rId660" Type="http://schemas.openxmlformats.org/officeDocument/2006/relationships/hyperlink" Target="http://transparencia.comitan.gob.mx/ART85/XXVII/DESARROLLO_URBANO/S003450.pdf" TargetMode="External"/><Relationship Id="rId898" Type="http://schemas.openxmlformats.org/officeDocument/2006/relationships/hyperlink" Target="http://transparencia.comitan.gob.mx/ART85/XXVII/DESARROLLO_URBANO/S003704.pdf" TargetMode="External"/><Relationship Id="rId1083" Type="http://schemas.openxmlformats.org/officeDocument/2006/relationships/hyperlink" Target="http://transparencia.comitan.gob.mx/ART85/XXVII/DESARROLLO_URBANO/S003889.pdf" TargetMode="External"/><Relationship Id="rId1290" Type="http://schemas.openxmlformats.org/officeDocument/2006/relationships/hyperlink" Target="http://transparencia.comitan.gob.mx/ART85/XXVII/DESARROLLO_URBANO/22506.pdf" TargetMode="External"/><Relationship Id="rId2134" Type="http://schemas.openxmlformats.org/officeDocument/2006/relationships/hyperlink" Target="http://transparencia.comitan.gob.mx/ART85/XXVII/DESARROLLO_URBANO/OF.XXVII1_2021-2024.pdf" TargetMode="External"/><Relationship Id="rId2341" Type="http://schemas.openxmlformats.org/officeDocument/2006/relationships/hyperlink" Target="http://transparencia.comitan.gob.mx/ART85/XXVII/DESARROLLO_URBANO/OF.XXVII1_2021-2024.pdf" TargetMode="External"/><Relationship Id="rId2579" Type="http://schemas.openxmlformats.org/officeDocument/2006/relationships/hyperlink" Target="http://transparencia.comitan.gob.mx/ART85/XXVII/DESARROLLO_URBANO/OF.XXVII1_2021-2024.pdf" TargetMode="External"/><Relationship Id="rId2786" Type="http://schemas.openxmlformats.org/officeDocument/2006/relationships/hyperlink" Target="http://transparencia.comitan.gob.mx/ART85/XXVII/DESARROLLO_URBANO/R000306.pdf" TargetMode="External"/><Relationship Id="rId2993" Type="http://schemas.openxmlformats.org/officeDocument/2006/relationships/hyperlink" Target="http://transparencia.comitan.gob.mx/ART85/XXVII/DESARROLLO_URBANO/OF.XXVII1_2021-2024.pdf" TargetMode="External"/><Relationship Id="rId106" Type="http://schemas.openxmlformats.org/officeDocument/2006/relationships/hyperlink" Target="http://transparencia.comitan.gob.mx/ART85/XXVII/DESARROLLO_URBANO/05177.pdf" TargetMode="External"/><Relationship Id="rId313" Type="http://schemas.openxmlformats.org/officeDocument/2006/relationships/hyperlink" Target="http://transparencia.comitan.gob.mx/ART85/XXVII/DESARROLLO_URBANO/A002006.pdf" TargetMode="External"/><Relationship Id="rId758" Type="http://schemas.openxmlformats.org/officeDocument/2006/relationships/hyperlink" Target="http://transparencia.comitan.gob.mx/ART85/XXVII/DESARROLLO_URBANO/S003561.pdf" TargetMode="External"/><Relationship Id="rId965" Type="http://schemas.openxmlformats.org/officeDocument/2006/relationships/hyperlink" Target="http://transparencia.comitan.gob.mx/ART85/XXVII/DESARROLLO_URBANO/S003771.pdf" TargetMode="External"/><Relationship Id="rId1150" Type="http://schemas.openxmlformats.org/officeDocument/2006/relationships/hyperlink" Target="http://transparencia.comitan.gob.mx/ART85/XXVII/DESARROLLO_URBANO/S003965.pdf" TargetMode="External"/><Relationship Id="rId1388" Type="http://schemas.openxmlformats.org/officeDocument/2006/relationships/hyperlink" Target="http://transparencia.comitan.gob.mx/ART85/XXVII/DESARROLLO_URBANO/05130.pdf" TargetMode="External"/><Relationship Id="rId1595" Type="http://schemas.openxmlformats.org/officeDocument/2006/relationships/hyperlink" Target="http://transparencia.comitan.gob.mx/ART85/XXVII/DESARROLLO_URBANO/05534.pdf" TargetMode="External"/><Relationship Id="rId2439" Type="http://schemas.openxmlformats.org/officeDocument/2006/relationships/hyperlink" Target="http://transparencia.comitan.gob.mx/ART85/XXVII/DESARROLLO_URBANO/OF.XXVII1_2021-2024.pdf" TargetMode="External"/><Relationship Id="rId2646" Type="http://schemas.openxmlformats.org/officeDocument/2006/relationships/hyperlink" Target="http://transparencia.comitan.gob.mx/ART85/XXVII/DESARROLLO_URBANO/OF.XXVII1_2021-2024.pdf" TargetMode="External"/><Relationship Id="rId2853" Type="http://schemas.openxmlformats.org/officeDocument/2006/relationships/hyperlink" Target="http://transparencia.comitan.gob.mx/ART85/XXVII/DESARROLLO_URBANO/OFICIO_XXVII_2022.pdf" TargetMode="External"/><Relationship Id="rId94" Type="http://schemas.openxmlformats.org/officeDocument/2006/relationships/hyperlink" Target="http://transparencia.comitan.gob.mx/ART85/XXVII/DESARROLLO_URBANO/05604.pdf" TargetMode="External"/><Relationship Id="rId520" Type="http://schemas.openxmlformats.org/officeDocument/2006/relationships/hyperlink" Target="http://transparencia.comitan.gob.mx/ART85/XXVII/DESARROLLO_URBANO/S003156.pdf" TargetMode="External"/><Relationship Id="rId618" Type="http://schemas.openxmlformats.org/officeDocument/2006/relationships/hyperlink" Target="http://transparencia.comitan.gob.mx/ART85/XXVII/DESARROLLO_URBANO/S003408.pdf" TargetMode="External"/><Relationship Id="rId825" Type="http://schemas.openxmlformats.org/officeDocument/2006/relationships/hyperlink" Target="http://transparencia.comitan.gob.mx/ART85/XXVII/DESARROLLO_URBANO/S003631.pdf" TargetMode="External"/><Relationship Id="rId1248" Type="http://schemas.openxmlformats.org/officeDocument/2006/relationships/hyperlink" Target="http://transparencia.comitan.gob.mx/ART85/XXVII/DESARROLLO_URBANO/05099.pdf" TargetMode="External"/><Relationship Id="rId1455" Type="http://schemas.openxmlformats.org/officeDocument/2006/relationships/hyperlink" Target="http://transparencia.comitan.gob.mx/ART85/XXVII/DESARROLLO_URBANO/05160.pdf" TargetMode="External"/><Relationship Id="rId1662" Type="http://schemas.openxmlformats.org/officeDocument/2006/relationships/hyperlink" Target="http://transparencia.comitan.gob.mx/ART85/XXVII/DESARROLLO_URBANO/03735.pdf" TargetMode="External"/><Relationship Id="rId2201" Type="http://schemas.openxmlformats.org/officeDocument/2006/relationships/hyperlink" Target="http://transparencia.comitan.gob.mx/ART85/XXVII/DESARROLLO_URBANO/OF.XXVII1_2021-2024.pdf" TargetMode="External"/><Relationship Id="rId2506" Type="http://schemas.openxmlformats.org/officeDocument/2006/relationships/hyperlink" Target="http://transparencia.comitan.gob.mx/ART85/XXVII/DESARROLLO_URBANO/OF.XXVII1_2021-2024.pdf" TargetMode="External"/><Relationship Id="rId1010" Type="http://schemas.openxmlformats.org/officeDocument/2006/relationships/hyperlink" Target="http://transparencia.comitan.gob.mx/ART85/XXVII/DESARROLLO_URBANO/S003816.pdf" TargetMode="External"/><Relationship Id="rId1108" Type="http://schemas.openxmlformats.org/officeDocument/2006/relationships/hyperlink" Target="http://transparencia.comitan.gob.mx/ART85/XXVII/DESARROLLO_URBANO/S003914.pdf" TargetMode="External"/><Relationship Id="rId1315" Type="http://schemas.openxmlformats.org/officeDocument/2006/relationships/hyperlink" Target="http://transparencia.comitan.gob.mx/ART85/XXVII/DESARROLLO_URBANO/04931.pdf" TargetMode="External"/><Relationship Id="rId1967" Type="http://schemas.openxmlformats.org/officeDocument/2006/relationships/hyperlink" Target="http://transparencia.comitan.gob.mx/ART85/XXVII/DESARROLLO_URBANO/05684.pdf" TargetMode="External"/><Relationship Id="rId2713" Type="http://schemas.openxmlformats.org/officeDocument/2006/relationships/hyperlink" Target="http://transparencia.comitan.gob.mx/ART85/XXVII/DESARROLLO_URBANO/OF.XXVII1_2021-2024.pdf" TargetMode="External"/><Relationship Id="rId2920" Type="http://schemas.openxmlformats.org/officeDocument/2006/relationships/hyperlink" Target="http://transparencia.comitan.gob.mx/ART85/XXVII/DESARROLLO_URBANO/OF.XXVII1_2021-2024.pdf" TargetMode="External"/><Relationship Id="rId1522" Type="http://schemas.openxmlformats.org/officeDocument/2006/relationships/hyperlink" Target="http://transparencia.comitan.gob.mx/ART85/XXVII/DESARROLLO_URBANO/04924.pdf" TargetMode="External"/><Relationship Id="rId21" Type="http://schemas.openxmlformats.org/officeDocument/2006/relationships/hyperlink" Target="http://transparencia.comitan.gob.mx/ART85/XXVII/DESARROLLO_URBANO/05037.pdf" TargetMode="External"/><Relationship Id="rId2089" Type="http://schemas.openxmlformats.org/officeDocument/2006/relationships/hyperlink" Target="http://transparencia.comitan.gob.mx/ART85/XXVII/DESARROLLO_URBANO/OF.XXVII1_2021-2024.pdf" TargetMode="External"/><Relationship Id="rId3487" Type="http://schemas.openxmlformats.org/officeDocument/2006/relationships/hyperlink" Target="http://transparencia.comitan.gob.mx/ART85/XXVII/DESARROLLO_URBANO/OF.XXVII1_2021-2024.pdf" TargetMode="External"/><Relationship Id="rId3694" Type="http://schemas.openxmlformats.org/officeDocument/2006/relationships/hyperlink" Target="http://transparencia.comitan.gob.mx/ART85/XXVII/DESARROLLO_URBANO/OF.XXVII1_2021-2024.pdf" TargetMode="External"/><Relationship Id="rId2296" Type="http://schemas.openxmlformats.org/officeDocument/2006/relationships/hyperlink" Target="http://transparencia.comitan.gob.mx/ART85/XXVII/DESARROLLO_URBANO/OF.XXVII1_2021-2024.pdf" TargetMode="External"/><Relationship Id="rId3347" Type="http://schemas.openxmlformats.org/officeDocument/2006/relationships/hyperlink" Target="http://transparencia.comitan.gob.mx/ART85/XXVII/DESARROLLO_URBANO/T000415.pdf" TargetMode="External"/><Relationship Id="rId3554" Type="http://schemas.openxmlformats.org/officeDocument/2006/relationships/hyperlink" Target="http://transparencia.comitan.gob.mx/ART85/XXVII/DESARROLLO_URBANO/P0024.pdf" TargetMode="External"/><Relationship Id="rId3761" Type="http://schemas.openxmlformats.org/officeDocument/2006/relationships/hyperlink" Target="http://transparencia.comitan.gob.mx/ART85/XXVII/DESARROLLO_URBANO/OF.XXVII1_2021-2024.pdf" TargetMode="External"/><Relationship Id="rId268" Type="http://schemas.openxmlformats.org/officeDocument/2006/relationships/hyperlink" Target="http://transparencia.comitan.gob.mx/ART85/XXVII/DESARROLLO_URBANO/A001855.pdf" TargetMode="External"/><Relationship Id="rId475" Type="http://schemas.openxmlformats.org/officeDocument/2006/relationships/hyperlink" Target="http://transparencia.comitan.gob.mx/ART85/XXVII/DESARROLLO_URBANO/A002404.pdf" TargetMode="External"/><Relationship Id="rId682" Type="http://schemas.openxmlformats.org/officeDocument/2006/relationships/hyperlink" Target="http://transparencia.comitan.gob.mx/ART85/XXVII/DESARROLLO_URBANO/S003479.pdf" TargetMode="External"/><Relationship Id="rId2156" Type="http://schemas.openxmlformats.org/officeDocument/2006/relationships/hyperlink" Target="http://transparencia.comitan.gob.mx/ART85/XXVII/DESARROLLO_URBANO/OF.XXVII1_2021-2024.pdf" TargetMode="External"/><Relationship Id="rId2363" Type="http://schemas.openxmlformats.org/officeDocument/2006/relationships/hyperlink" Target="http://transparencia.comitan.gob.mx/ART85/XXVII/DESARROLLO_URBANO/OF.XXVII1_2021-2024.pdf" TargetMode="External"/><Relationship Id="rId2570" Type="http://schemas.openxmlformats.org/officeDocument/2006/relationships/hyperlink" Target="http://transparencia.comitan.gob.mx/ART85/XXVII/DESARROLLO_URBANO/OF.XXVII1_2021-2024.pdf" TargetMode="External"/><Relationship Id="rId3207" Type="http://schemas.openxmlformats.org/officeDocument/2006/relationships/hyperlink" Target="http://transparencia.comitan.gob.mx/ART85/XXVII/DESARROLLO_URBANO/OF.XXVII1_2021-2024.pdf" TargetMode="External"/><Relationship Id="rId3414" Type="http://schemas.openxmlformats.org/officeDocument/2006/relationships/hyperlink" Target="http://transparencia.comitan.gob.mx/ART85/XXVII/DESARROLLO_URBANO/OFICIO_XXVII_2022.pdf" TargetMode="External"/><Relationship Id="rId3621" Type="http://schemas.openxmlformats.org/officeDocument/2006/relationships/hyperlink" Target="http://transparencia.comitan.gob.mx/ART85/XXVII/DESARROLLO_URBANO/OF.XXVII1_2021-2024.pdf" TargetMode="External"/><Relationship Id="rId128" Type="http://schemas.openxmlformats.org/officeDocument/2006/relationships/hyperlink" Target="http://transparencia.comitan.gob.mx/ART85/XXVII/DESARROLLO_URBANO/05056.pdf" TargetMode="External"/><Relationship Id="rId335" Type="http://schemas.openxmlformats.org/officeDocument/2006/relationships/hyperlink" Target="http://transparencia.comitan.gob.mx/ART85/XXVII/DESARROLLO_URBANO/A002197.pdf" TargetMode="External"/><Relationship Id="rId542" Type="http://schemas.openxmlformats.org/officeDocument/2006/relationships/hyperlink" Target="http://transparencia.comitan.gob.mx/ART85/XXVII/DESARROLLO_URBANO/S003319.pdf" TargetMode="External"/><Relationship Id="rId1172" Type="http://schemas.openxmlformats.org/officeDocument/2006/relationships/hyperlink" Target="http://transparencia.comitan.gob.mx/ART85/XXVII/DESARROLLO_URBANO/S003987.pdf" TargetMode="External"/><Relationship Id="rId2016" Type="http://schemas.openxmlformats.org/officeDocument/2006/relationships/hyperlink" Target="http://transparencia.comitan.gob.mx/ART85/XXVII/DESARROLLO_URBANO/OF.XXVII1_2021-2024.pdf" TargetMode="External"/><Relationship Id="rId2223" Type="http://schemas.openxmlformats.org/officeDocument/2006/relationships/hyperlink" Target="http://transparencia.comitan.gob.mx/ART85/XXVII/DESARROLLO_URBANO/OF.XXVII1_2021-2024.pdf" TargetMode="External"/><Relationship Id="rId2430" Type="http://schemas.openxmlformats.org/officeDocument/2006/relationships/hyperlink" Target="http://transparencia.comitan.gob.mx/ART85/XXVII/DESARROLLO_URBANO/OF.XXVII1_2021-2024.pdf" TargetMode="External"/><Relationship Id="rId402" Type="http://schemas.openxmlformats.org/officeDocument/2006/relationships/hyperlink" Target="http://transparencia.comitan.gob.mx/ART85/XXVII/DESARROLLO_URBANO/A002322.pdf" TargetMode="External"/><Relationship Id="rId1032" Type="http://schemas.openxmlformats.org/officeDocument/2006/relationships/hyperlink" Target="http://transparencia.comitan.gob.mx/ART85/XXVII/DESARROLLO_URBANO/S003838.pdf" TargetMode="External"/><Relationship Id="rId1989" Type="http://schemas.openxmlformats.org/officeDocument/2006/relationships/hyperlink" Target="http://transparencia.comitan.gob.mx/ART85/XXVII/DESARROLLO_URBANO/05181.pdf" TargetMode="External"/><Relationship Id="rId1849" Type="http://schemas.openxmlformats.org/officeDocument/2006/relationships/hyperlink" Target="http://transparencia.comitan.gob.mx/ART85/XXVII/DESARROLLO_URBANO/05660.pdf" TargetMode="External"/><Relationship Id="rId3064" Type="http://schemas.openxmlformats.org/officeDocument/2006/relationships/hyperlink" Target="http://transparencia.comitan.gob.mx/ART85/XXVII/DESARROLLO_URBANO/US0640.pdf" TargetMode="External"/><Relationship Id="rId192" Type="http://schemas.openxmlformats.org/officeDocument/2006/relationships/hyperlink" Target="http://transparencia.comitan.gob.mx/ART85/XXVII/DESARROLLO_URBANO/05047.pdf" TargetMode="External"/><Relationship Id="rId1709" Type="http://schemas.openxmlformats.org/officeDocument/2006/relationships/hyperlink" Target="http://transparencia.comitan.gob.mx/ART85/XXVII/DESARROLLO_URBANO/05495.pdf" TargetMode="External"/><Relationship Id="rId1916" Type="http://schemas.openxmlformats.org/officeDocument/2006/relationships/hyperlink" Target="http://transparencia.comitan.gob.mx/ART85/XXVII/DESARROLLO_URBANO/05748.pdf" TargetMode="External"/><Relationship Id="rId3271" Type="http://schemas.openxmlformats.org/officeDocument/2006/relationships/hyperlink" Target="http://transparencia.comitan.gob.mx/ART85/XXVII/DESARROLLO_URBANO/OF.XXVII1_2021-2024.pdf" TargetMode="External"/><Relationship Id="rId2080" Type="http://schemas.openxmlformats.org/officeDocument/2006/relationships/hyperlink" Target="http://transparencia.comitan.gob.mx/ART85/XXVII/DESARROLLO_URBANO/OF.XXVII1_2021-2024.pdf" TargetMode="External"/><Relationship Id="rId3131" Type="http://schemas.openxmlformats.org/officeDocument/2006/relationships/hyperlink" Target="http://transparencia.comitan.gob.mx/ART85/XXVII/DESARROLLO_URBANO/22705.pdf" TargetMode="External"/><Relationship Id="rId2897" Type="http://schemas.openxmlformats.org/officeDocument/2006/relationships/hyperlink" Target="http://transparencia.comitan.gob.mx/ART85/XXVII/DESARROLLO_URBANO/OF.XXVII1_2021-2024.pdf" TargetMode="External"/><Relationship Id="rId869" Type="http://schemas.openxmlformats.org/officeDocument/2006/relationships/hyperlink" Target="http://transparencia.comitan.gob.mx/ART85/XXVII/DESARROLLO_URBANO/S003675.pdf" TargetMode="External"/><Relationship Id="rId1499" Type="http://schemas.openxmlformats.org/officeDocument/2006/relationships/hyperlink" Target="http://transparencia.comitan.gob.mx/ART85/XXVII/DESARROLLO_URBANO/05247.pdf" TargetMode="External"/><Relationship Id="rId729" Type="http://schemas.openxmlformats.org/officeDocument/2006/relationships/hyperlink" Target="http://transparencia.comitan.gob.mx/ART85/XXVII/DESARROLLO_URBANO/S003532.pdf" TargetMode="External"/><Relationship Id="rId1359" Type="http://schemas.openxmlformats.org/officeDocument/2006/relationships/hyperlink" Target="http://transparencia.comitan.gob.mx/ART85/XXVII/DESARROLLO_URBANO/04714.pdf" TargetMode="External"/><Relationship Id="rId2757" Type="http://schemas.openxmlformats.org/officeDocument/2006/relationships/hyperlink" Target="http://transparencia.comitan.gob.mx/ART85/XXVII/DESARROLLO_URBANO/OF.XXVII1_2021-2024.pdf" TargetMode="External"/><Relationship Id="rId2964" Type="http://schemas.openxmlformats.org/officeDocument/2006/relationships/hyperlink" Target="http://transparencia.comitan.gob.mx/ART85/XXVII/DESARROLLO_URBANO/05256.pdf" TargetMode="External"/><Relationship Id="rId936" Type="http://schemas.openxmlformats.org/officeDocument/2006/relationships/hyperlink" Target="http://transparencia.comitan.gob.mx/ART85/XXVII/DESARROLLO_URBANO/S003742.pdf" TargetMode="External"/><Relationship Id="rId1219" Type="http://schemas.openxmlformats.org/officeDocument/2006/relationships/hyperlink" Target="http://transparencia.comitan.gob.mx/ART85/XXVII/DESARROLLO_URBANO/C000857.pdf" TargetMode="External"/><Relationship Id="rId1566" Type="http://schemas.openxmlformats.org/officeDocument/2006/relationships/hyperlink" Target="http://transparencia.comitan.gob.mx/ART85/XXVII/DESARROLLO_URBANO/05645.pdf" TargetMode="External"/><Relationship Id="rId1773" Type="http://schemas.openxmlformats.org/officeDocument/2006/relationships/hyperlink" Target="http://transparencia.comitan.gob.mx/ART85/XXVII/DESARROLLO_URBANO/05694.pdf" TargetMode="External"/><Relationship Id="rId1980" Type="http://schemas.openxmlformats.org/officeDocument/2006/relationships/hyperlink" Target="http://transparencia.comitan.gob.mx/ART85/XXVII/DESARROLLO_URBANO/21516.pdf" TargetMode="External"/><Relationship Id="rId2617" Type="http://schemas.openxmlformats.org/officeDocument/2006/relationships/hyperlink" Target="http://transparencia.comitan.gob.mx/ART85/XXVII/DESARROLLO_URBANO/OF.XXVII1_2021-2024.pdf" TargetMode="External"/><Relationship Id="rId2824" Type="http://schemas.openxmlformats.org/officeDocument/2006/relationships/hyperlink" Target="http://transparencia.comitan.gob.mx/ART85/XXVII/DESARROLLO_URBANO/05290.pdf" TargetMode="External"/><Relationship Id="rId65" Type="http://schemas.openxmlformats.org/officeDocument/2006/relationships/hyperlink" Target="http://transparencia.comitan.gob.mx/ART85/XXVII/DESARROLLO_URBANO/05158.pdf" TargetMode="External"/><Relationship Id="rId1426" Type="http://schemas.openxmlformats.org/officeDocument/2006/relationships/hyperlink" Target="http://transparencia.comitan.gob.mx/ART85/XXVII/DESARROLLO_URBANO/05139.pdf" TargetMode="External"/><Relationship Id="rId1633" Type="http://schemas.openxmlformats.org/officeDocument/2006/relationships/hyperlink" Target="http://transparencia.comitan.gob.mx/ART85/XXVII/DESARROLLO_URBANO/05599.pdf" TargetMode="External"/><Relationship Id="rId1840" Type="http://schemas.openxmlformats.org/officeDocument/2006/relationships/hyperlink" Target="http://transparencia.comitan.gob.mx/ART85/XXVII/DESARROLLO_URBANO/05463.pdf" TargetMode="External"/><Relationship Id="rId1700" Type="http://schemas.openxmlformats.org/officeDocument/2006/relationships/hyperlink" Target="http://transparencia.comitan.gob.mx/ART85/XXVII/DESARROLLO_URBANO/05456.pdf" TargetMode="External"/><Relationship Id="rId3598" Type="http://schemas.openxmlformats.org/officeDocument/2006/relationships/hyperlink" Target="http://transparencia.comitan.gob.mx/ART85/XXVII/DESARROLLO_URBANO/OF.XXVII1_2021-2024.pdf" TargetMode="External"/><Relationship Id="rId3458" Type="http://schemas.openxmlformats.org/officeDocument/2006/relationships/hyperlink" Target="http://transparencia.comitan.gob.mx/ART85/XXVII/DESARROLLO_URBANO/OF.XXVII1_2021-2024.pdf" TargetMode="External"/><Relationship Id="rId3665" Type="http://schemas.openxmlformats.org/officeDocument/2006/relationships/hyperlink" Target="http://transparencia.comitan.gob.mx/ART85/XXVII/DESARROLLO_URBANO/05760.pdf" TargetMode="External"/><Relationship Id="rId379" Type="http://schemas.openxmlformats.org/officeDocument/2006/relationships/hyperlink" Target="http://transparencia.comitan.gob.mx/ART85/XXVII/DESARROLLO_URBANO/A002251.pdf" TargetMode="External"/><Relationship Id="rId586" Type="http://schemas.openxmlformats.org/officeDocument/2006/relationships/hyperlink" Target="http://transparencia.comitan.gob.mx/ART85/XXVII/DESARROLLO_URBANO/S003375.pdf" TargetMode="External"/><Relationship Id="rId793" Type="http://schemas.openxmlformats.org/officeDocument/2006/relationships/hyperlink" Target="http://transparencia.comitan.gob.mx/ART85/XXVII/DESARROLLO_URBANO/S003597.pdf" TargetMode="External"/><Relationship Id="rId2267" Type="http://schemas.openxmlformats.org/officeDocument/2006/relationships/hyperlink" Target="http://transparencia.comitan.gob.mx/ART85/XXVII/DESARROLLO_URBANO/OF.XXVII1_2021-2024.pdf" TargetMode="External"/><Relationship Id="rId2474" Type="http://schemas.openxmlformats.org/officeDocument/2006/relationships/hyperlink" Target="http://transparencia.comitan.gob.mx/ART85/XXVII/DESARROLLO_URBANO/OF.XXVII1_2021-2024.pdf" TargetMode="External"/><Relationship Id="rId2681" Type="http://schemas.openxmlformats.org/officeDocument/2006/relationships/hyperlink" Target="http://transparencia.comitan.gob.mx/ART85/XXVII/DESARROLLO_URBANO/OF.XXVII1_2021-2024.pdf" TargetMode="External"/><Relationship Id="rId3318" Type="http://schemas.openxmlformats.org/officeDocument/2006/relationships/hyperlink" Target="http://transparencia.comitan.gob.mx/ART85/XXVII/DESARROLLO_URBANO/T000336.pdf" TargetMode="External"/><Relationship Id="rId3525" Type="http://schemas.openxmlformats.org/officeDocument/2006/relationships/hyperlink" Target="http://transparencia.comitan.gob.mx/ART85/XXVII/DESARROLLO_URBANO/OF.XXVII1_2021-2024.pdf" TargetMode="External"/><Relationship Id="rId239" Type="http://schemas.openxmlformats.org/officeDocument/2006/relationships/hyperlink" Target="http://transparencia.comitan.gob.mx/ART85/XXVII/DESARROLLO_URBANO/OF.XXVII1_2021-2024.pdf" TargetMode="External"/><Relationship Id="rId446" Type="http://schemas.openxmlformats.org/officeDocument/2006/relationships/hyperlink" Target="http://transparencia.comitan.gob.mx/ART85/XXVII/DESARROLLO_URBANO/A002374.pdf" TargetMode="External"/><Relationship Id="rId653" Type="http://schemas.openxmlformats.org/officeDocument/2006/relationships/hyperlink" Target="http://transparencia.comitan.gob.mx/ART85/XXVII/DESARROLLO_URBANO/S003443.pdf" TargetMode="External"/><Relationship Id="rId1076" Type="http://schemas.openxmlformats.org/officeDocument/2006/relationships/hyperlink" Target="http://transparencia.comitan.gob.mx/ART85/XXVII/DESARROLLO_URBANO/S003882.pdf" TargetMode="External"/><Relationship Id="rId1283" Type="http://schemas.openxmlformats.org/officeDocument/2006/relationships/hyperlink" Target="http://transparencia.comitan.gob.mx/ART85/XXVII/DESARROLLO_URBANO/05021.pdf" TargetMode="External"/><Relationship Id="rId1490" Type="http://schemas.openxmlformats.org/officeDocument/2006/relationships/hyperlink" Target="http://transparencia.comitan.gob.mx/ART85/XXVII/DESARROLLO_URBANO/23028pdf" TargetMode="External"/><Relationship Id="rId2127" Type="http://schemas.openxmlformats.org/officeDocument/2006/relationships/hyperlink" Target="http://transparencia.comitan.gob.mx/ART85/XXVII/DESARROLLO_URBANO/OF.XXVII1_2021-2024.pdf" TargetMode="External"/><Relationship Id="rId2334" Type="http://schemas.openxmlformats.org/officeDocument/2006/relationships/hyperlink" Target="http://transparencia.comitan.gob.mx/ART85/XXVII/DESARROLLO_URBANO/OF.XXVII1_2021-2024.pdf" TargetMode="External"/><Relationship Id="rId3732" Type="http://schemas.openxmlformats.org/officeDocument/2006/relationships/hyperlink" Target="http://transparencia.comitan.gob.mx/ART85/XXVII/DESARROLLO_URBANO/CUB0001.pdf" TargetMode="External"/><Relationship Id="rId306" Type="http://schemas.openxmlformats.org/officeDocument/2006/relationships/hyperlink" Target="http://transparencia.comitan.gob.mx/ART85/XXVII/DESARROLLO_URBANO/A001897.pdf" TargetMode="External"/><Relationship Id="rId860" Type="http://schemas.openxmlformats.org/officeDocument/2006/relationships/hyperlink" Target="http://transparencia.comitan.gob.mx/ART85/XXVII/DESARROLLO_URBANO/S003666.pdf" TargetMode="External"/><Relationship Id="rId1143" Type="http://schemas.openxmlformats.org/officeDocument/2006/relationships/hyperlink" Target="http://transparencia.comitan.gob.mx/ART85/XXVII/DESARROLLO_URBANO/S003958.pdf" TargetMode="External"/><Relationship Id="rId2541" Type="http://schemas.openxmlformats.org/officeDocument/2006/relationships/hyperlink" Target="http://transparencia.comitan.gob.mx/ART85/XXVII/DESARROLLO_URBANO/OF.XXVII1_2021-2024.pdf" TargetMode="External"/><Relationship Id="rId513" Type="http://schemas.openxmlformats.org/officeDocument/2006/relationships/hyperlink" Target="http://transparencia.comitan.gob.mx/ART85/XXVII/DESARROLLO_URBANO/S003130.pdf" TargetMode="External"/><Relationship Id="rId720" Type="http://schemas.openxmlformats.org/officeDocument/2006/relationships/hyperlink" Target="http://transparencia.comitan.gob.mx/ART85/XXVII/DESARROLLO_URBANO/S003523.pdf" TargetMode="External"/><Relationship Id="rId1350" Type="http://schemas.openxmlformats.org/officeDocument/2006/relationships/hyperlink" Target="http://transparencia.comitan.gob.mx/ART85/XXVII/DESARROLLO_URBANO/04946.pdf" TargetMode="External"/><Relationship Id="rId2401" Type="http://schemas.openxmlformats.org/officeDocument/2006/relationships/hyperlink" Target="http://transparencia.comitan.gob.mx/ART85/XXVII/DESARROLLO_URBANO/OF.XXVII1_2021-2024.pdf" TargetMode="External"/><Relationship Id="rId1003" Type="http://schemas.openxmlformats.org/officeDocument/2006/relationships/hyperlink" Target="http://transparencia.comitan.gob.mx/ART85/XXVII/DESARROLLO_URBANO/S003809.pdf" TargetMode="External"/><Relationship Id="rId1210" Type="http://schemas.openxmlformats.org/officeDocument/2006/relationships/hyperlink" Target="http://transparencia.comitan.gob.mx/ART85/XXVII/DESARROLLO_URBANO/C000847.pdf" TargetMode="External"/><Relationship Id="rId3175" Type="http://schemas.openxmlformats.org/officeDocument/2006/relationships/hyperlink" Target="http://transparencia.comitan.gob.mx/ART85/XXVII/DESARROLLO_URBANO/OFICIO_XXVII_2022.pdf" TargetMode="External"/><Relationship Id="rId3382" Type="http://schemas.openxmlformats.org/officeDocument/2006/relationships/hyperlink" Target="http://transparencia.comitan.gob.mx/ART85/XXVII/DESARROLLO_URBANO/05027.pdf" TargetMode="External"/><Relationship Id="rId2191" Type="http://schemas.openxmlformats.org/officeDocument/2006/relationships/hyperlink" Target="http://transparencia.comitan.gob.mx/ART85/XXVII/DESARROLLO_URBANO/OF.XXVII1_2021-2024.pdf" TargetMode="External"/><Relationship Id="rId3035" Type="http://schemas.openxmlformats.org/officeDocument/2006/relationships/hyperlink" Target="http://transparencia.comitan.gob.mx/ART85/XXVII/DESARROLLO_URBANO/US0583.pdf" TargetMode="External"/><Relationship Id="rId3242" Type="http://schemas.openxmlformats.org/officeDocument/2006/relationships/hyperlink" Target="http://transparencia.comitan.gob.mx/ART85/XXVII/DESARROLLO_URBANO/OF.XXVII1_2021-2024.pdf" TargetMode="External"/><Relationship Id="rId163" Type="http://schemas.openxmlformats.org/officeDocument/2006/relationships/hyperlink" Target="http://transparencia.comitan.gob.mx/ART85/XXVII/DESARROLLO_URBANO/05247.pdf" TargetMode="External"/><Relationship Id="rId370" Type="http://schemas.openxmlformats.org/officeDocument/2006/relationships/hyperlink" Target="http://transparencia.comitan.gob.mx/ART85/XXVII/DESARROLLO_URBANO/A002240.pdf" TargetMode="External"/><Relationship Id="rId2051" Type="http://schemas.openxmlformats.org/officeDocument/2006/relationships/hyperlink" Target="http://transparencia.comitan.gob.mx/ART85/XXVII/DESARROLLO_URBANO/OF.XXVII1_2021-2024.pdf" TargetMode="External"/><Relationship Id="rId3102" Type="http://schemas.openxmlformats.org/officeDocument/2006/relationships/hyperlink" Target="http://transparencia.comitan.gob.mx/ART85/XXVII/DESARROLLO_URBANO/05093.pdf" TargetMode="External"/><Relationship Id="rId230" Type="http://schemas.openxmlformats.org/officeDocument/2006/relationships/hyperlink" Target="http://transparencia.comitan.gob.mx/ART85/XXVII/DESARROLLO_URBANO/OFICIO_XXVII_2022.pdf" TargetMode="External"/><Relationship Id="rId2868" Type="http://schemas.openxmlformats.org/officeDocument/2006/relationships/hyperlink" Target="http://transparencia.comitan.gob.mx/ART85/XXVII/DESARROLLO_URBANO/OFICIO_XXVII_2022.pdf" TargetMode="External"/><Relationship Id="rId1677" Type="http://schemas.openxmlformats.org/officeDocument/2006/relationships/hyperlink" Target="http://transparencia.comitan.gob.mx/ART85/XXVII/DESARROLLO_URBANO/05409.pdf" TargetMode="External"/><Relationship Id="rId1884" Type="http://schemas.openxmlformats.org/officeDocument/2006/relationships/hyperlink" Target="http://transparencia.comitan.gob.mx/ART85/XXVII/DESARROLLO_URBANO/05424.pdf" TargetMode="External"/><Relationship Id="rId2728" Type="http://schemas.openxmlformats.org/officeDocument/2006/relationships/hyperlink" Target="http://transparencia.comitan.gob.mx/ART85/XXVII/DESARROLLO_URBANO/OF.XXVII1_2021-2024.pdf" TargetMode="External"/><Relationship Id="rId2935" Type="http://schemas.openxmlformats.org/officeDocument/2006/relationships/hyperlink" Target="http://transparencia.comitan.gob.mx/ART85/XXVII/DESARROLLO_URBANO/OF.XXVII1_2021-2024.pdf" TargetMode="External"/><Relationship Id="rId907" Type="http://schemas.openxmlformats.org/officeDocument/2006/relationships/hyperlink" Target="http://transparencia.comitan.gob.mx/ART85/XXVII/DESARROLLO_URBANO/S003713.pdf" TargetMode="External"/><Relationship Id="rId1537" Type="http://schemas.openxmlformats.org/officeDocument/2006/relationships/hyperlink" Target="http://transparencia.comitan.gob.mx/ART85/XXVII/DESARROLLO_URBANO/05277.pdf" TargetMode="External"/><Relationship Id="rId1744" Type="http://schemas.openxmlformats.org/officeDocument/2006/relationships/hyperlink" Target="http://transparencia.comitan.gob.mx/ART85/XXVII/DESARROLLO_URBANO/23223.pdf" TargetMode="External"/><Relationship Id="rId1951" Type="http://schemas.openxmlformats.org/officeDocument/2006/relationships/hyperlink" Target="http://transparencia.comitan.gob.mx/ART85/XXVII/DESARROLLO_URBANO/05735.pdf" TargetMode="External"/><Relationship Id="rId36" Type="http://schemas.openxmlformats.org/officeDocument/2006/relationships/hyperlink" Target="http://transparencia.comitan.gob.mx/ART85/XXVII/DESARROLLO_URBANO/04957.pdf" TargetMode="External"/><Relationship Id="rId1604" Type="http://schemas.openxmlformats.org/officeDocument/2006/relationships/hyperlink" Target="http://transparencia.comitan.gob.mx/ART85/XXVII/DESARROLLO_URBANO/05477.pdf" TargetMode="External"/><Relationship Id="rId1811" Type="http://schemas.openxmlformats.org/officeDocument/2006/relationships/hyperlink" Target="http://transparencia.comitan.gob.mx/ART85/XXVII/DESARROLLO_URBANO/05338.pdf" TargetMode="External"/><Relationship Id="rId3569" Type="http://schemas.openxmlformats.org/officeDocument/2006/relationships/hyperlink" Target="http://transparencia.comitan.gob.mx/ART85/XXVII/DESARROLLO_URBANO/05574.pdf" TargetMode="External"/><Relationship Id="rId697" Type="http://schemas.openxmlformats.org/officeDocument/2006/relationships/hyperlink" Target="http://transparencia.comitan.gob.mx/ART85/XXVII/DESARROLLO_URBANO/S003496.pdf" TargetMode="External"/><Relationship Id="rId2378" Type="http://schemas.openxmlformats.org/officeDocument/2006/relationships/hyperlink" Target="http://transparencia.comitan.gob.mx/ART85/XXVII/DESARROLLO_URBANO/OF.XXVII1_2021-2024.pdf" TargetMode="External"/><Relationship Id="rId3429" Type="http://schemas.openxmlformats.org/officeDocument/2006/relationships/hyperlink" Target="http://transparencia.comitan.gob.mx/ART85/XXVII/DESARROLLO_URBANO/OFICIO_XXVII_2022.pdf" TargetMode="External"/><Relationship Id="rId3776" Type="http://schemas.openxmlformats.org/officeDocument/2006/relationships/hyperlink" Target="http://transparencia.comitan.gob.mx/ART85/XXVII/DESARROLLO_URBANO/OF.XXVII1_2021-2024.pdf" TargetMode="External"/><Relationship Id="rId1187" Type="http://schemas.openxmlformats.org/officeDocument/2006/relationships/hyperlink" Target="http://transparencia.comitan.gob.mx/ART85/XXVII/DESARROLLO_URBANO/S004002.pdf" TargetMode="External"/><Relationship Id="rId2585" Type="http://schemas.openxmlformats.org/officeDocument/2006/relationships/hyperlink" Target="http://transparencia.comitan.gob.mx/ART85/XXVII/DESARROLLO_URBANO/OF.XXVII1_2021-2024.pdf" TargetMode="External"/><Relationship Id="rId2792" Type="http://schemas.openxmlformats.org/officeDocument/2006/relationships/hyperlink" Target="http://transparencia.comitan.gob.mx/ART85/XXVII/DESARROLLO_URBANO/R000322.pdf" TargetMode="External"/><Relationship Id="rId3636" Type="http://schemas.openxmlformats.org/officeDocument/2006/relationships/hyperlink" Target="http://transparencia.comitan.gob.mx/ART85/XXVII/DESARROLLO_URBANO/L000211.pdf" TargetMode="External"/><Relationship Id="rId557" Type="http://schemas.openxmlformats.org/officeDocument/2006/relationships/hyperlink" Target="http://transparencia.comitan.gob.mx/ART85/XXVII/DESARROLLO_URBANO/S003334.pdf" TargetMode="External"/><Relationship Id="rId764" Type="http://schemas.openxmlformats.org/officeDocument/2006/relationships/hyperlink" Target="http://transparencia.comitan.gob.mx/ART85/XXVII/DESARROLLO_URBANO/S003567.pdf" TargetMode="External"/><Relationship Id="rId971" Type="http://schemas.openxmlformats.org/officeDocument/2006/relationships/hyperlink" Target="http://transparencia.comitan.gob.mx/ART85/XXVII/DESARROLLO_URBANO/S003777.pdf" TargetMode="External"/><Relationship Id="rId1394" Type="http://schemas.openxmlformats.org/officeDocument/2006/relationships/hyperlink" Target="http://transparencia.comitan.gob.mx/ART85/XXVII/DESARROLLO_URBANO/05053.pdf" TargetMode="External"/><Relationship Id="rId2238" Type="http://schemas.openxmlformats.org/officeDocument/2006/relationships/hyperlink" Target="http://transparencia.comitan.gob.mx/ART85/XXVII/DESARROLLO_URBANO/OF.XXVII1_2021-2024.pdf" TargetMode="External"/><Relationship Id="rId2445" Type="http://schemas.openxmlformats.org/officeDocument/2006/relationships/hyperlink" Target="http://transparencia.comitan.gob.mx/ART85/XXVII/DESARROLLO_URBANO/OF.XXVII1_2021-2024.pdf" TargetMode="External"/><Relationship Id="rId2652" Type="http://schemas.openxmlformats.org/officeDocument/2006/relationships/hyperlink" Target="http://transparencia.comitan.gob.mx/ART85/XXVII/DESARROLLO_URBANO/OF.XXVII1_2021-2024.pdf" TargetMode="External"/><Relationship Id="rId3703" Type="http://schemas.openxmlformats.org/officeDocument/2006/relationships/hyperlink" Target="http://transparencia.comitan.gob.mx/ART85/XXVII/DESARROLLO_URBANO/OF.XXVII1_2021-2024.pdf" TargetMode="External"/><Relationship Id="rId417" Type="http://schemas.openxmlformats.org/officeDocument/2006/relationships/hyperlink" Target="http://transparencia.comitan.gob.mx/ART85/XXVII/DESARROLLO_URBANO/A002337.pdf" TargetMode="External"/><Relationship Id="rId624" Type="http://schemas.openxmlformats.org/officeDocument/2006/relationships/hyperlink" Target="http://transparencia.comitan.gob.mx/ART85/XXVII/DESARROLLO_URBANO/S003414.pdf" TargetMode="External"/><Relationship Id="rId831" Type="http://schemas.openxmlformats.org/officeDocument/2006/relationships/hyperlink" Target="http://transparencia.comitan.gob.mx/ART85/XXVII/DESARROLLO_URBANO/S003637.pdf" TargetMode="External"/><Relationship Id="rId1047" Type="http://schemas.openxmlformats.org/officeDocument/2006/relationships/hyperlink" Target="http://transparencia.comitan.gob.mx/ART85/XXVII/DESARROLLO_URBANO/S003853.pdf" TargetMode="External"/><Relationship Id="rId1254" Type="http://schemas.openxmlformats.org/officeDocument/2006/relationships/hyperlink" Target="http://transparencia.comitan.gob.mx/ART85/XXVII/DESARROLLO_URBANO/05177.pdf" TargetMode="External"/><Relationship Id="rId1461" Type="http://schemas.openxmlformats.org/officeDocument/2006/relationships/hyperlink" Target="http://transparencia.comitan.gob.mx/ART85/XXVII/DESARROLLO_URBANO/05549.pdf" TargetMode="External"/><Relationship Id="rId2305" Type="http://schemas.openxmlformats.org/officeDocument/2006/relationships/hyperlink" Target="http://transparencia.comitan.gob.mx/ART85/XXVII/DESARROLLO_URBANO/OF.XXVII1_2021-2024.pdf" TargetMode="External"/><Relationship Id="rId2512" Type="http://schemas.openxmlformats.org/officeDocument/2006/relationships/hyperlink" Target="http://transparencia.comitan.gob.mx/ART85/XXVII/DESARROLLO_URBANO/OF.XXVII1_2021-2024.pdf" TargetMode="External"/><Relationship Id="rId1114" Type="http://schemas.openxmlformats.org/officeDocument/2006/relationships/hyperlink" Target="http://transparencia.comitan.gob.mx/ART85/XXVII/DESARROLLO_URBANO/S003920.pdf" TargetMode="External"/><Relationship Id="rId1321" Type="http://schemas.openxmlformats.org/officeDocument/2006/relationships/hyperlink" Target="http://transparencia.comitan.gob.mx/ART85/XXVII/DESARROLLO_URBANO/22310.pdf" TargetMode="External"/><Relationship Id="rId3079" Type="http://schemas.openxmlformats.org/officeDocument/2006/relationships/hyperlink" Target="http://transparencia.comitan.gob.mx/ART85/XXVII/DESARROLLO_URBANO/05570.pdf" TargetMode="External"/><Relationship Id="rId3286" Type="http://schemas.openxmlformats.org/officeDocument/2006/relationships/hyperlink" Target="http://transparencia.comitan.gob.mx/ART85/XXVII/DESARROLLO_URBANO/OF.XXVII1_2021-2024.pdf" TargetMode="External"/><Relationship Id="rId3493" Type="http://schemas.openxmlformats.org/officeDocument/2006/relationships/hyperlink" Target="http://transparencia.comitan.gob.mx/ART85/XXVII/DESARROLLO_URBANO/OF.XXVII1_2021-2024.pdf" TargetMode="External"/><Relationship Id="rId2095" Type="http://schemas.openxmlformats.org/officeDocument/2006/relationships/hyperlink" Target="http://transparencia.comitan.gob.mx/ART85/XXVII/DESARROLLO_URBANO/OF.XXVII1_2021-2024.pdf" TargetMode="External"/><Relationship Id="rId3146" Type="http://schemas.openxmlformats.org/officeDocument/2006/relationships/hyperlink" Target="http://transparencia.comitan.gob.mx/ART85/XXVII/DESARROLLO_URBANO/OFICIO_XXVII_2022.pdf" TargetMode="External"/><Relationship Id="rId3353" Type="http://schemas.openxmlformats.org/officeDocument/2006/relationships/hyperlink" Target="http://transparencia.comitan.gob.mx/ART85/XXVII/DESARROLLO_URBANO/T000422.pdf" TargetMode="External"/><Relationship Id="rId274" Type="http://schemas.openxmlformats.org/officeDocument/2006/relationships/hyperlink" Target="http://transparencia.comitan.gob.mx/ART85/XXVII/DESARROLLO_URBANO/A001864.pdf" TargetMode="External"/><Relationship Id="rId481" Type="http://schemas.openxmlformats.org/officeDocument/2006/relationships/hyperlink" Target="http://transparencia.comitan.gob.mx/ART85/XXVII/DESARROLLO_URBANO/A002509.pdf" TargetMode="External"/><Relationship Id="rId2162" Type="http://schemas.openxmlformats.org/officeDocument/2006/relationships/hyperlink" Target="http://transparencia.comitan.gob.mx/ART85/XXVII/DESARROLLO_URBANO/OF.XXVII1_2021-2024.pdf" TargetMode="External"/><Relationship Id="rId3006" Type="http://schemas.openxmlformats.org/officeDocument/2006/relationships/hyperlink" Target="http://transparencia.comitan.gob.mx/ART85/XXVII/DESARROLLO_URBANO/OF.XXVII1_2021-2024.pdf" TargetMode="External"/><Relationship Id="rId3560" Type="http://schemas.openxmlformats.org/officeDocument/2006/relationships/hyperlink" Target="http://transparencia.comitan.gob.mx/ART85/XXVII/DESARROLLO_URBANO/04999.pdf" TargetMode="External"/><Relationship Id="rId134" Type="http://schemas.openxmlformats.org/officeDocument/2006/relationships/hyperlink" Target="http://transparencia.comitan.gob.mx/ART85/XXVII/DESARROLLO_URBANO/05157.pdf" TargetMode="External"/><Relationship Id="rId3213" Type="http://schemas.openxmlformats.org/officeDocument/2006/relationships/hyperlink" Target="http://transparencia.comitan.gob.mx/ART85/XXVII/DESARROLLO_URBANO/OF.XXVII1_2021-2024.pdf" TargetMode="External"/><Relationship Id="rId3420" Type="http://schemas.openxmlformats.org/officeDocument/2006/relationships/hyperlink" Target="http://transparencia.comitan.gob.mx/ART85/XXVII/DESARROLLO_URBANO/OFICIO_XXVII_2022.pdf" TargetMode="External"/><Relationship Id="rId341" Type="http://schemas.openxmlformats.org/officeDocument/2006/relationships/hyperlink" Target="http://transparencia.comitan.gob.mx/ART85/XXVII/DESARROLLO_URBANO/A002205.pdf" TargetMode="External"/><Relationship Id="rId2022" Type="http://schemas.openxmlformats.org/officeDocument/2006/relationships/hyperlink" Target="http://transparencia.comitan.gob.mx/ART85/XXVII/DESARROLLO_URBANO/OF.XXVII1_2021-2024.pdf" TargetMode="External"/><Relationship Id="rId2979" Type="http://schemas.openxmlformats.org/officeDocument/2006/relationships/hyperlink" Target="http://transparencia.comitan.gob.mx/ART85/XXVII/DESARROLLO_URBANO/OFICIO_XXVII_2022.pdf" TargetMode="External"/><Relationship Id="rId201" Type="http://schemas.openxmlformats.org/officeDocument/2006/relationships/hyperlink" Target="http://transparencia.comitan.gob.mx/ART85/XXVII/DESARROLLO_URBANO/05061.pdf" TargetMode="External"/><Relationship Id="rId1788" Type="http://schemas.openxmlformats.org/officeDocument/2006/relationships/hyperlink" Target="http://transparencia.comitan.gob.mx/ART85/XXVII/DESARROLLO_URBANO/05765.pdf" TargetMode="External"/><Relationship Id="rId1995" Type="http://schemas.openxmlformats.org/officeDocument/2006/relationships/hyperlink" Target="http://transparencia.comitan.gob.mx/ART85/XXVII/DESARROLLO_URBANO/04910.pdf" TargetMode="External"/><Relationship Id="rId2839" Type="http://schemas.openxmlformats.org/officeDocument/2006/relationships/hyperlink" Target="http://transparencia.comitan.gob.mx/ART85/XXVII/DESARROLLO_URBANO/OFICIO_XXVII_2022.pdf" TargetMode="External"/><Relationship Id="rId1648" Type="http://schemas.openxmlformats.org/officeDocument/2006/relationships/hyperlink" Target="http://transparencia.comitan.gob.mx/ART85/XXVII/DESARROLLO_URBANO/05496.pdf" TargetMode="External"/><Relationship Id="rId1508" Type="http://schemas.openxmlformats.org/officeDocument/2006/relationships/hyperlink" Target="http://transparencia.comitan.gob.mx/ART85/XXVII/DESARROLLO_URBANO/05636.pdf" TargetMode="External"/><Relationship Id="rId1855" Type="http://schemas.openxmlformats.org/officeDocument/2006/relationships/hyperlink" Target="http://transparencia.comitan.gob.mx/ART85/XXVII/DESARROLLO_URBANO/05544.pdf" TargetMode="External"/><Relationship Id="rId2906" Type="http://schemas.openxmlformats.org/officeDocument/2006/relationships/hyperlink" Target="http://transparencia.comitan.gob.mx/ART85/XXVII/DESARROLLO_URBANO/OF.XXVII1_2021-2024.pdf" TargetMode="External"/><Relationship Id="rId3070" Type="http://schemas.openxmlformats.org/officeDocument/2006/relationships/hyperlink" Target="http://transparencia.comitan.gob.mx/ART85/XXVII/DESARROLLO_URBANO/US0601.pdf" TargetMode="External"/><Relationship Id="rId1715" Type="http://schemas.openxmlformats.org/officeDocument/2006/relationships/hyperlink" Target="http://transparencia.comitan.gob.mx/ART85/XXVII/DESARROLLO_URBANO/05316.pdf" TargetMode="External"/><Relationship Id="rId1922" Type="http://schemas.openxmlformats.org/officeDocument/2006/relationships/hyperlink" Target="http://transparencia.comitan.gob.mx/ART85/XXVII/DESARROLLO_URBANO/05733.pdf" TargetMode="External"/><Relationship Id="rId2489" Type="http://schemas.openxmlformats.org/officeDocument/2006/relationships/hyperlink" Target="http://transparencia.comitan.gob.mx/ART85/XXVII/DESARROLLO_URBANO/OF.XXVII1_2021-2024.pdf" TargetMode="External"/><Relationship Id="rId2696" Type="http://schemas.openxmlformats.org/officeDocument/2006/relationships/hyperlink" Target="http://transparencia.comitan.gob.mx/ART85/XXVII/DESARROLLO_URBANO/OF.XXVII1_2021-2024.pdf" TargetMode="External"/><Relationship Id="rId3747" Type="http://schemas.openxmlformats.org/officeDocument/2006/relationships/hyperlink" Target="http://transparencia.comitan.gob.mx/ART85/XXVII/DESARROLLO_URBANO/OF.XXVII1_2021-2024.pdf" TargetMode="External"/><Relationship Id="rId668" Type="http://schemas.openxmlformats.org/officeDocument/2006/relationships/hyperlink" Target="http://transparencia.comitan.gob.mx/ART85/XXVII/DESARROLLO_URBANO/S003458.pdf" TargetMode="External"/><Relationship Id="rId875" Type="http://schemas.openxmlformats.org/officeDocument/2006/relationships/hyperlink" Target="http://transparencia.comitan.gob.mx/ART85/XXVII/DESARROLLO_URBANO/S003681.pdf" TargetMode="External"/><Relationship Id="rId1298" Type="http://schemas.openxmlformats.org/officeDocument/2006/relationships/hyperlink" Target="http://transparencia.comitan.gob.mx/ART85/XXVII/DESARROLLO_URBANO/05112.pdf" TargetMode="External"/><Relationship Id="rId2349" Type="http://schemas.openxmlformats.org/officeDocument/2006/relationships/hyperlink" Target="http://transparencia.comitan.gob.mx/ART85/XXVII/DESARROLLO_URBANO/OF.XXVII1_2021-2024.pdf" TargetMode="External"/><Relationship Id="rId2556" Type="http://schemas.openxmlformats.org/officeDocument/2006/relationships/hyperlink" Target="http://transparencia.comitan.gob.mx/ART85/XXVII/DESARROLLO_URBANO/OF.XXVII1_2021-2024.pdf" TargetMode="External"/><Relationship Id="rId2763" Type="http://schemas.openxmlformats.org/officeDocument/2006/relationships/hyperlink" Target="http://transparencia.comitan.gob.mx/ART85/XXVII/DESARROLLO_URBANO/OF.XXVII1_2021-2024.pdf" TargetMode="External"/><Relationship Id="rId2970" Type="http://schemas.openxmlformats.org/officeDocument/2006/relationships/hyperlink" Target="http://transparencia.comitan.gob.mx/ART85/XXVII/DESARROLLO_URBANO/OFICIO_XXVII_2022.pdf" TargetMode="External"/><Relationship Id="rId3607" Type="http://schemas.openxmlformats.org/officeDocument/2006/relationships/hyperlink" Target="http://transparencia.comitan.gob.mx/ART85/XXVII/DESARROLLO_URBANO/OF.XXVII1_2021-2024.pdf" TargetMode="External"/><Relationship Id="rId528" Type="http://schemas.openxmlformats.org/officeDocument/2006/relationships/hyperlink" Target="http://transparencia.comitan.gob.mx/ART85/XXVII/DESARROLLO_URBANO/S003288.pdf" TargetMode="External"/><Relationship Id="rId735" Type="http://schemas.openxmlformats.org/officeDocument/2006/relationships/hyperlink" Target="http://transparencia.comitan.gob.mx/ART85/XXVII/DESARROLLO_URBANO/S003538.pdf" TargetMode="External"/><Relationship Id="rId942" Type="http://schemas.openxmlformats.org/officeDocument/2006/relationships/hyperlink" Target="http://transparencia.comitan.gob.mx/ART85/XXVII/DESARROLLO_URBANO/S003748.pdf" TargetMode="External"/><Relationship Id="rId1158" Type="http://schemas.openxmlformats.org/officeDocument/2006/relationships/hyperlink" Target="http://transparencia.comitan.gob.mx/ART85/XXVII/DESARROLLO_URBANO/S003973.pdf" TargetMode="External"/><Relationship Id="rId1365" Type="http://schemas.openxmlformats.org/officeDocument/2006/relationships/hyperlink" Target="http://transparencia.comitan.gob.mx/ART85/XXVII/DESARROLLO_URBANO/05114.pdf" TargetMode="External"/><Relationship Id="rId1572" Type="http://schemas.openxmlformats.org/officeDocument/2006/relationships/hyperlink" Target="http://transparencia.comitan.gob.mx/ART85/XXVII/DESARROLLO_URBANO/05453.pdf" TargetMode="External"/><Relationship Id="rId2209" Type="http://schemas.openxmlformats.org/officeDocument/2006/relationships/hyperlink" Target="http://transparencia.comitan.gob.mx/ART85/XXVII/DESARROLLO_URBANO/OF.XXVII1_2021-2024.pdf" TargetMode="External"/><Relationship Id="rId2416" Type="http://schemas.openxmlformats.org/officeDocument/2006/relationships/hyperlink" Target="http://transparencia.comitan.gob.mx/ART85/XXVII/DESARROLLO_URBANO/OF.XXVII1_2021-2024.pdf" TargetMode="External"/><Relationship Id="rId2623" Type="http://schemas.openxmlformats.org/officeDocument/2006/relationships/hyperlink" Target="http://transparencia.comitan.gob.mx/ART85/XXVII/DESARROLLO_URBANO/OF.XXVII1_2021-2024.pdf" TargetMode="External"/><Relationship Id="rId1018" Type="http://schemas.openxmlformats.org/officeDocument/2006/relationships/hyperlink" Target="http://transparencia.comitan.gob.mx/ART85/XXVII/DESARROLLO_URBANO/S003824.pdf" TargetMode="External"/><Relationship Id="rId1225" Type="http://schemas.openxmlformats.org/officeDocument/2006/relationships/hyperlink" Target="http://transparencia.comitan.gob.mx/ART85/XXVII/DESARROLLO_URBANO/C000849.pdf" TargetMode="External"/><Relationship Id="rId1432" Type="http://schemas.openxmlformats.org/officeDocument/2006/relationships/hyperlink" Target="http://transparencia.comitan.gob.mx/ART85/XXVII/DESARROLLO_URBANO/22597.pdf" TargetMode="External"/><Relationship Id="rId2830" Type="http://schemas.openxmlformats.org/officeDocument/2006/relationships/hyperlink" Target="http://transparencia.comitan.gob.mx/ART85/XXVII/DESARROLLO_URBANO/05089.pdf" TargetMode="External"/><Relationship Id="rId71" Type="http://schemas.openxmlformats.org/officeDocument/2006/relationships/hyperlink" Target="http://transparencia.comitan.gob.mx/ART85/XXVII/DESARROLLO_URBANO/22275.pdf" TargetMode="External"/><Relationship Id="rId802" Type="http://schemas.openxmlformats.org/officeDocument/2006/relationships/hyperlink" Target="http://transparencia.comitan.gob.mx/ART85/XXVII/DESARROLLO_URBANO/S003606.pdf" TargetMode="External"/><Relationship Id="rId3397" Type="http://schemas.openxmlformats.org/officeDocument/2006/relationships/hyperlink" Target="http://transparencia.comitan.gob.mx/ART85/XXVII/DESARROLLO_URBANO/05027.pdf" TargetMode="External"/><Relationship Id="rId178" Type="http://schemas.openxmlformats.org/officeDocument/2006/relationships/hyperlink" Target="http://transparencia.comitan.gob.mx/ART85/XXVII/DESARROLLO_URBANO/05632.pdf" TargetMode="External"/><Relationship Id="rId3257" Type="http://schemas.openxmlformats.org/officeDocument/2006/relationships/hyperlink" Target="http://transparencia.comitan.gob.mx/ART85/XXVII/DESARROLLO_URBANO/OF.XXVII1_2021-2024.pdf" TargetMode="External"/><Relationship Id="rId3464" Type="http://schemas.openxmlformats.org/officeDocument/2006/relationships/hyperlink" Target="http://transparencia.comitan.gob.mx/ART85/XXVII/DESARROLLO_URBANO/OF.XXVII1_2021-2024.pdf" TargetMode="External"/><Relationship Id="rId3671" Type="http://schemas.openxmlformats.org/officeDocument/2006/relationships/hyperlink" Target="http://transparencia.comitan.gob.mx/ART85/XXVII/DESARROLLO_URBANO/OFICIO_XXVII_2022.pdf" TargetMode="External"/><Relationship Id="rId385" Type="http://schemas.openxmlformats.org/officeDocument/2006/relationships/hyperlink" Target="http://transparencia.comitan.gob.mx/ART85/XXVII/DESARROLLO_URBANO/A002263.pdf" TargetMode="External"/><Relationship Id="rId592" Type="http://schemas.openxmlformats.org/officeDocument/2006/relationships/hyperlink" Target="http://transparencia.comitan.gob.mx/ART85/XXVII/DESARROLLO_URBANO/S003381.pdf" TargetMode="External"/><Relationship Id="rId2066" Type="http://schemas.openxmlformats.org/officeDocument/2006/relationships/hyperlink" Target="http://transparencia.comitan.gob.mx/ART85/XXVII/DESARROLLO_URBANO/OF.XXVII1_2021-2024.pdf" TargetMode="External"/><Relationship Id="rId2273" Type="http://schemas.openxmlformats.org/officeDocument/2006/relationships/hyperlink" Target="http://transparencia.comitan.gob.mx/ART85/XXVII/DESARROLLO_URBANO/OF.XXVII1_2021-2024.pdf" TargetMode="External"/><Relationship Id="rId2480" Type="http://schemas.openxmlformats.org/officeDocument/2006/relationships/hyperlink" Target="http://transparencia.comitan.gob.mx/ART85/XXVII/DESARROLLO_URBANO/OF.XXVII1_2021-2024.pdf" TargetMode="External"/><Relationship Id="rId3117" Type="http://schemas.openxmlformats.org/officeDocument/2006/relationships/hyperlink" Target="http://transparencia.comitan.gob.mx/ART85/XXVII/DESARROLLO_URBANO/05656.pdf" TargetMode="External"/><Relationship Id="rId3324" Type="http://schemas.openxmlformats.org/officeDocument/2006/relationships/hyperlink" Target="http://transparencia.comitan.gob.mx/ART85/XXVII/DESARROLLO_URBANO/T000427.pdf" TargetMode="External"/><Relationship Id="rId3531" Type="http://schemas.openxmlformats.org/officeDocument/2006/relationships/hyperlink" Target="http://transparencia.comitan.gob.mx/ART85/XXVII/DESARROLLO_URBANO/OF.XXVII1_2021-2024.pdf" TargetMode="External"/><Relationship Id="rId245" Type="http://schemas.openxmlformats.org/officeDocument/2006/relationships/hyperlink" Target="http://transparencia.comitan.gob.mx/ART85/XXVII/DESARROLLO_URBANO/OF.XXVII1_2021-2024.pdf" TargetMode="External"/><Relationship Id="rId452" Type="http://schemas.openxmlformats.org/officeDocument/2006/relationships/hyperlink" Target="http://transparencia.comitan.gob.mx/ART85/XXVII/DESARROLLO_URBANO/A002381.pdf" TargetMode="External"/><Relationship Id="rId1082" Type="http://schemas.openxmlformats.org/officeDocument/2006/relationships/hyperlink" Target="http://transparencia.comitan.gob.mx/ART85/XXVII/DESARROLLO_URBANO/S003888.pdf" TargetMode="External"/><Relationship Id="rId2133" Type="http://schemas.openxmlformats.org/officeDocument/2006/relationships/hyperlink" Target="http://transparencia.comitan.gob.mx/ART85/XXVII/DESARROLLO_URBANO/OF.XXVII1_2021-2024.pdf" TargetMode="External"/><Relationship Id="rId2340" Type="http://schemas.openxmlformats.org/officeDocument/2006/relationships/hyperlink" Target="http://transparencia.comitan.gob.mx/ART85/XXVII/DESARROLLO_URBANO/OF.XXVII1_2021-2024.pdf" TargetMode="External"/><Relationship Id="rId105" Type="http://schemas.openxmlformats.org/officeDocument/2006/relationships/hyperlink" Target="http://transparencia.comitan.gob.mx/ART85/XXVII/DESARROLLO_URBANO/05062.pdf" TargetMode="External"/><Relationship Id="rId312" Type="http://schemas.openxmlformats.org/officeDocument/2006/relationships/hyperlink" Target="http://transparencia.comitan.gob.mx/ART85/XXVII/DESARROLLO_URBANO/A002005.pdf" TargetMode="External"/><Relationship Id="rId2200" Type="http://schemas.openxmlformats.org/officeDocument/2006/relationships/hyperlink" Target="http://transparencia.comitan.gob.mx/ART85/XXVII/DESARROLLO_URBANO/OF.XXVII1_2021-2024.pdf" TargetMode="External"/><Relationship Id="rId1899" Type="http://schemas.openxmlformats.org/officeDocument/2006/relationships/hyperlink" Target="http://transparencia.comitan.gob.mx/ART85/XXVII/DESARROLLO_URBANO/05204.pdf" TargetMode="External"/><Relationship Id="rId1759" Type="http://schemas.openxmlformats.org/officeDocument/2006/relationships/hyperlink" Target="http://transparencia.comitan.gob.mx/ART85/XXVII/DESARROLLO_URBANO/05133.pdf" TargetMode="External"/><Relationship Id="rId1966" Type="http://schemas.openxmlformats.org/officeDocument/2006/relationships/hyperlink" Target="http://transparencia.comitan.gob.mx/ART85/XXVII/DESARROLLO_URBANO/05683.pdf" TargetMode="External"/><Relationship Id="rId3181" Type="http://schemas.openxmlformats.org/officeDocument/2006/relationships/hyperlink" Target="http://transparencia.comitan.gob.mx/ART85/XXVII/DESARROLLO_URBANO/OFICIO_XXVII_2022.pdf" TargetMode="External"/><Relationship Id="rId1619" Type="http://schemas.openxmlformats.org/officeDocument/2006/relationships/hyperlink" Target="http://transparencia.comitan.gob.mx/ART85/XXVII/DESARROLLO_URBANO/05481.pdf" TargetMode="External"/><Relationship Id="rId1826" Type="http://schemas.openxmlformats.org/officeDocument/2006/relationships/hyperlink" Target="http://transparencia.comitan.gob.mx/ART85/XXVII/DESARROLLO_URBANO/05347.pdf" TargetMode="External"/><Relationship Id="rId3041" Type="http://schemas.openxmlformats.org/officeDocument/2006/relationships/hyperlink" Target="http://transparencia.comitan.gob.mx/ART85/XXVII/DESARROLLO_URBANO/CUS0052.pdf" TargetMode="External"/><Relationship Id="rId779" Type="http://schemas.openxmlformats.org/officeDocument/2006/relationships/hyperlink" Target="http://transparencia.comitan.gob.mx/ART85/XXVII/DESARROLLO_URBANO/S003583.pdf" TargetMode="External"/><Relationship Id="rId986" Type="http://schemas.openxmlformats.org/officeDocument/2006/relationships/hyperlink" Target="http://transparencia.comitan.gob.mx/ART85/XXVII/DESARROLLO_URBANO/S003792.pdf" TargetMode="External"/><Relationship Id="rId2667" Type="http://schemas.openxmlformats.org/officeDocument/2006/relationships/hyperlink" Target="http://transparencia.comitan.gob.mx/ART85/XXVII/DESARROLLO_URBANO/OF.XXVII1_2021-2024.pdf" TargetMode="External"/><Relationship Id="rId3718" Type="http://schemas.openxmlformats.org/officeDocument/2006/relationships/hyperlink" Target="http://transparencia.comitan.gob.mx/ART85/XXVII/DESARROLLO_URBANO/OF.XXVII1_2021-2024.pdf" TargetMode="External"/><Relationship Id="rId639" Type="http://schemas.openxmlformats.org/officeDocument/2006/relationships/hyperlink" Target="http://transparencia.comitan.gob.mx/ART85/XXVII/DESARROLLO_URBANO/S003429.pdf" TargetMode="External"/><Relationship Id="rId1269" Type="http://schemas.openxmlformats.org/officeDocument/2006/relationships/hyperlink" Target="http://transparencia.comitan.gob.mx/ART85/XXVII/DESARROLLO_URBANO/23255.pdf" TargetMode="External"/><Relationship Id="rId1476" Type="http://schemas.openxmlformats.org/officeDocument/2006/relationships/hyperlink" Target="http://transparencia.comitan.gob.mx/ART85/XXVII/DESARROLLO_URBANO/05147.pdf" TargetMode="External"/><Relationship Id="rId2874" Type="http://schemas.openxmlformats.org/officeDocument/2006/relationships/hyperlink" Target="http://transparencia.comitan.gob.mx/ART85/XXVII/DESARROLLO_URBANO/OF.XXVII1_2021-2024.pdf" TargetMode="External"/><Relationship Id="rId846" Type="http://schemas.openxmlformats.org/officeDocument/2006/relationships/hyperlink" Target="http://transparencia.comitan.gob.mx/ART85/XXVII/DESARROLLO_URBANO/S003652.pdf" TargetMode="External"/><Relationship Id="rId1129" Type="http://schemas.openxmlformats.org/officeDocument/2006/relationships/hyperlink" Target="http://transparencia.comitan.gob.mx/ART85/XXVII/DESARROLLO_URBANO/S003940.pdf" TargetMode="External"/><Relationship Id="rId1683" Type="http://schemas.openxmlformats.org/officeDocument/2006/relationships/hyperlink" Target="http://transparencia.comitan.gob.mx/ART85/XXVII/DESARROLLO_URBANO/05432.pdf" TargetMode="External"/><Relationship Id="rId1890" Type="http://schemas.openxmlformats.org/officeDocument/2006/relationships/hyperlink" Target="http://transparencia.comitan.gob.mx/ART85/XXVII/DESARROLLO_URBANO/05668.pdf" TargetMode="External"/><Relationship Id="rId2527" Type="http://schemas.openxmlformats.org/officeDocument/2006/relationships/hyperlink" Target="http://transparencia.comitan.gob.mx/ART85/XXVII/DESARROLLO_URBANO/OF.XXVII1_2021-2024.pdf" TargetMode="External"/><Relationship Id="rId2734" Type="http://schemas.openxmlformats.org/officeDocument/2006/relationships/hyperlink" Target="http://transparencia.comitan.gob.mx/ART85/XXVII/DESARROLLO_URBANO/OF.XXVII1_2021-2024.pdf" TargetMode="External"/><Relationship Id="rId2941" Type="http://schemas.openxmlformats.org/officeDocument/2006/relationships/hyperlink" Target="http://transparencia.comitan.gob.mx/ART85/XXVII/DESARROLLO_URBANO/PA000146.pdf" TargetMode="External"/><Relationship Id="rId706" Type="http://schemas.openxmlformats.org/officeDocument/2006/relationships/hyperlink" Target="http://transparencia.comitan.gob.mx/ART85/XXVII/DESARROLLO_URBANO/S003505.pdf" TargetMode="External"/><Relationship Id="rId913" Type="http://schemas.openxmlformats.org/officeDocument/2006/relationships/hyperlink" Target="http://transparencia.comitan.gob.mx/ART85/XXVII/DESARROLLO_URBANO/S003719.pdf" TargetMode="External"/><Relationship Id="rId1336" Type="http://schemas.openxmlformats.org/officeDocument/2006/relationships/hyperlink" Target="http://transparencia.comitan.gob.mx/ART85/XXVII/DESARROLLO_URBANO/23244.pdf" TargetMode="External"/><Relationship Id="rId1543" Type="http://schemas.openxmlformats.org/officeDocument/2006/relationships/hyperlink" Target="http://transparencia.comitan.gob.mx/ART85/XXVII/DESARROLLO_URBANO/05265.pdf" TargetMode="External"/><Relationship Id="rId1750" Type="http://schemas.openxmlformats.org/officeDocument/2006/relationships/hyperlink" Target="http://transparencia.comitan.gob.mx/ART85/XXVII/DESARROLLO_URBANO/05012.pdf" TargetMode="External"/><Relationship Id="rId2801" Type="http://schemas.openxmlformats.org/officeDocument/2006/relationships/hyperlink" Target="http://transparencia.comitan.gob.mx/ART85/XXVII/DESARROLLO_URBANO/R000330.pdf" TargetMode="External"/><Relationship Id="rId42" Type="http://schemas.openxmlformats.org/officeDocument/2006/relationships/hyperlink" Target="http://transparencia.comitan.gob.mx/ART85/XXVII/DESARROLLO_URBANO/05214.pdf" TargetMode="External"/><Relationship Id="rId1403" Type="http://schemas.openxmlformats.org/officeDocument/2006/relationships/hyperlink" Target="http://transparencia.comitan.gob.mx/ART85/XXVII/DESARROLLO_URBANO/04965.pdf" TargetMode="External"/><Relationship Id="rId1610" Type="http://schemas.openxmlformats.org/officeDocument/2006/relationships/hyperlink" Target="http://transparencia.comitan.gob.mx/ART85/XXVII/DESARROLLO_URBANO/05650.pdf" TargetMode="External"/><Relationship Id="rId3368" Type="http://schemas.openxmlformats.org/officeDocument/2006/relationships/hyperlink" Target="http://transparencia.comitan.gob.mx/ART85/XXVII/DESARROLLO_URBANO/05029.pdf" TargetMode="External"/><Relationship Id="rId3575" Type="http://schemas.openxmlformats.org/officeDocument/2006/relationships/hyperlink" Target="http://transparencia.comitan.gob.mx/ART85/XXVII/DESARROLLO_URBANO/OFICIO_XXVII_2022.pdf" TargetMode="External"/><Relationship Id="rId289" Type="http://schemas.openxmlformats.org/officeDocument/2006/relationships/hyperlink" Target="http://transparencia.comitan.gob.mx/ART85/XXVII/DESARROLLO_URBANO/A001879.pdf" TargetMode="External"/><Relationship Id="rId496" Type="http://schemas.openxmlformats.org/officeDocument/2006/relationships/hyperlink" Target="http://transparencia.comitan.gob.mx/ART85/XXVII/DESARROLLO_URBANO/S003043.pdf" TargetMode="External"/><Relationship Id="rId2177" Type="http://schemas.openxmlformats.org/officeDocument/2006/relationships/hyperlink" Target="http://transparencia.comitan.gob.mx/ART85/XXVII/DESARROLLO_URBANO/OF.XXVII1_2021-2024.pdf" TargetMode="External"/><Relationship Id="rId2384" Type="http://schemas.openxmlformats.org/officeDocument/2006/relationships/hyperlink" Target="http://transparencia.comitan.gob.mx/ART85/XXVII/DESARROLLO_URBANO/OF.XXVII1_2021-2024.pdf" TargetMode="External"/><Relationship Id="rId2591" Type="http://schemas.openxmlformats.org/officeDocument/2006/relationships/hyperlink" Target="http://transparencia.comitan.gob.mx/ART85/XXVII/DESARROLLO_URBANO/OF.XXVII1_2021-2024.pdf" TargetMode="External"/><Relationship Id="rId3228" Type="http://schemas.openxmlformats.org/officeDocument/2006/relationships/hyperlink" Target="http://transparencia.comitan.gob.mx/ART85/XXVII/DESARROLLO_URBANO/OF.XXVII1_2021-2024.pdf" TargetMode="External"/><Relationship Id="rId3435" Type="http://schemas.openxmlformats.org/officeDocument/2006/relationships/hyperlink" Target="http://transparencia.comitan.gob.mx/ART85/XXVII/DESARROLLO_URBANO/OFICIO_XXVII_2022.pdf" TargetMode="External"/><Relationship Id="rId3642" Type="http://schemas.openxmlformats.org/officeDocument/2006/relationships/hyperlink" Target="http://transparencia.comitan.gob.mx/ART85/XXVII/DESARROLLO_URBANO/07435.pdf" TargetMode="External"/><Relationship Id="rId149" Type="http://schemas.openxmlformats.org/officeDocument/2006/relationships/hyperlink" Target="http://transparencia.comitan.gob.mx/ART85/XXVII/DESARROLLO_URBANO/05768.pdf" TargetMode="External"/><Relationship Id="rId356" Type="http://schemas.openxmlformats.org/officeDocument/2006/relationships/hyperlink" Target="http://transparencia.comitan.gob.mx/ART85/XXVII/DESARROLLO_URBANO/A002222.pdf" TargetMode="External"/><Relationship Id="rId563" Type="http://schemas.openxmlformats.org/officeDocument/2006/relationships/hyperlink" Target="http://transparencia.comitan.gob.mx/ART85/XXVII/DESARROLLO_URBANO/S003340.pdf" TargetMode="External"/><Relationship Id="rId770" Type="http://schemas.openxmlformats.org/officeDocument/2006/relationships/hyperlink" Target="http://transparencia.comitan.gob.mx/ART85/XXVII/DESARROLLO_URBANO/S003573.pdf" TargetMode="External"/><Relationship Id="rId1193" Type="http://schemas.openxmlformats.org/officeDocument/2006/relationships/hyperlink" Target="http://transparencia.comitan.gob.mx/ART85/XXVII/DESARROLLO_URBANO/S004009.pdf" TargetMode="External"/><Relationship Id="rId2037" Type="http://schemas.openxmlformats.org/officeDocument/2006/relationships/hyperlink" Target="http://transparencia.comitan.gob.mx/ART85/XXVII/DESARROLLO_URBANO/OF.XXVII1_2021-2024.pdf" TargetMode="External"/><Relationship Id="rId2244" Type="http://schemas.openxmlformats.org/officeDocument/2006/relationships/hyperlink" Target="http://transparencia.comitan.gob.mx/ART85/XXVII/DESARROLLO_URBANO/OF.XXVII1_2021-2024.pdf" TargetMode="External"/><Relationship Id="rId2451" Type="http://schemas.openxmlformats.org/officeDocument/2006/relationships/hyperlink" Target="http://transparencia.comitan.gob.mx/ART85/XXVII/DESARROLLO_URBANO/OF.XXVII1_2021-2024.pdf" TargetMode="External"/><Relationship Id="rId216" Type="http://schemas.openxmlformats.org/officeDocument/2006/relationships/hyperlink" Target="http://transparencia.comitan.gob.mx/ART85/XXVII/DESARROLLO_URBANO/05050.pdf" TargetMode="External"/><Relationship Id="rId423" Type="http://schemas.openxmlformats.org/officeDocument/2006/relationships/hyperlink" Target="http://transparencia.comitan.gob.mx/ART85/XXVII/DESARROLLO_URBANO/A002343.pdf" TargetMode="External"/><Relationship Id="rId1053" Type="http://schemas.openxmlformats.org/officeDocument/2006/relationships/hyperlink" Target="http://transparencia.comitan.gob.mx/ART85/XXVII/DESARROLLO_URBANO/S003859.pdf" TargetMode="External"/><Relationship Id="rId1260" Type="http://schemas.openxmlformats.org/officeDocument/2006/relationships/hyperlink" Target="http://transparencia.comitan.gob.mx/ART85/XXVII/DESARROLLO_URBANO/05118.pdf" TargetMode="External"/><Relationship Id="rId2104" Type="http://schemas.openxmlformats.org/officeDocument/2006/relationships/hyperlink" Target="http://transparencia.comitan.gob.mx/ART85/XXVII/DESARROLLO_URBANO/OF.XXVII1_2021-2024.pdf" TargetMode="External"/><Relationship Id="rId3502" Type="http://schemas.openxmlformats.org/officeDocument/2006/relationships/hyperlink" Target="http://transparencia.comitan.gob.mx/ART85/XXVII/DESARROLLO_URBANO/OF.XXVII1_2021-2024.pdf" TargetMode="External"/><Relationship Id="rId630" Type="http://schemas.openxmlformats.org/officeDocument/2006/relationships/hyperlink" Target="http://transparencia.comitan.gob.mx/ART85/XXVII/DESARROLLO_URBANO/S003420.pdf" TargetMode="External"/><Relationship Id="rId2311" Type="http://schemas.openxmlformats.org/officeDocument/2006/relationships/hyperlink" Target="http://transparencia.comitan.gob.mx/ART85/XXVII/DESARROLLO_URBANO/OF.XXVII1_2021-2024.pdf" TargetMode="External"/><Relationship Id="rId1120" Type="http://schemas.openxmlformats.org/officeDocument/2006/relationships/hyperlink" Target="http://transparencia.comitan.gob.mx/ART85/XXVII/DESARROLLO_URBANO/S003930.pdf" TargetMode="External"/><Relationship Id="rId1937" Type="http://schemas.openxmlformats.org/officeDocument/2006/relationships/hyperlink" Target="http://transparencia.comitan.gob.mx/ART85/XXVII/DESARROLLO_URBANO/05726.pdf" TargetMode="External"/><Relationship Id="rId3085" Type="http://schemas.openxmlformats.org/officeDocument/2006/relationships/hyperlink" Target="http://transparencia.comitan.gob.mx/ART85/XXVII/DESARROLLO_URBANO/05210.pdf" TargetMode="External"/><Relationship Id="rId3292" Type="http://schemas.openxmlformats.org/officeDocument/2006/relationships/hyperlink" Target="http://transparencia.comitan.gob.mx/ART85/XXVII/DESARROLLO_URBANO/OF.XXVII1_2021-2024.pdf" TargetMode="External"/><Relationship Id="rId3152" Type="http://schemas.openxmlformats.org/officeDocument/2006/relationships/hyperlink" Target="http://transparencia.comitan.gob.mx/ART85/XXVII/DESARROLLO_URBANO/OFICIO_XXVII_2022.pdf" TargetMode="External"/><Relationship Id="rId280" Type="http://schemas.openxmlformats.org/officeDocument/2006/relationships/hyperlink" Target="http://transparencia.comitan.gob.mx/ART85/XXVII/DESARROLLO_URBANO/A001870.pdf" TargetMode="External"/><Relationship Id="rId3012" Type="http://schemas.openxmlformats.org/officeDocument/2006/relationships/hyperlink" Target="http://transparencia.comitan.gob.mx/ART85/XXVII/DESARROLLO_URBANO/CUS0053.pdf" TargetMode="External"/><Relationship Id="rId140" Type="http://schemas.openxmlformats.org/officeDocument/2006/relationships/hyperlink" Target="http://transparencia.comitan.gob.mx/ART85/XXVII/DESARROLLO_URBANO/05629.pdf" TargetMode="External"/><Relationship Id="rId6" Type="http://schemas.openxmlformats.org/officeDocument/2006/relationships/hyperlink" Target="http://transparencia.comitan.gob.mx/ART85/XXVII/DESARROLLO_URBANO/05160.pdf" TargetMode="External"/><Relationship Id="rId2778" Type="http://schemas.openxmlformats.org/officeDocument/2006/relationships/hyperlink" Target="http://transparencia.comitan.gob.mx/ART85/XXVII/DESARROLLO_URBANO/R000196.pdf" TargetMode="External"/><Relationship Id="rId2985" Type="http://schemas.openxmlformats.org/officeDocument/2006/relationships/hyperlink" Target="http://transparencia.comitan.gob.mx/ART85/XXVII/DESARROLLO_URBANO/OF.XXVII1_2021-2024.pdf" TargetMode="External"/><Relationship Id="rId957" Type="http://schemas.openxmlformats.org/officeDocument/2006/relationships/hyperlink" Target="http://transparencia.comitan.gob.mx/ART85/XXVII/DESARROLLO_URBANO/S003763.pdf" TargetMode="External"/><Relationship Id="rId1587" Type="http://schemas.openxmlformats.org/officeDocument/2006/relationships/hyperlink" Target="http://transparencia.comitan.gob.mx/ART85/XXVII/DESARROLLO_URBANO/05511.pdf" TargetMode="External"/><Relationship Id="rId1794" Type="http://schemas.openxmlformats.org/officeDocument/2006/relationships/hyperlink" Target="http://transparencia.comitan.gob.mx/ART85/XXVII/DESARROLLO_URBANO/05762.pdf" TargetMode="External"/><Relationship Id="rId2638" Type="http://schemas.openxmlformats.org/officeDocument/2006/relationships/hyperlink" Target="http://transparencia.comitan.gob.mx/ART85/XXVII/DESARROLLO_URBANO/OF.XXVII1_2021-2024.pdf" TargetMode="External"/><Relationship Id="rId2845" Type="http://schemas.openxmlformats.org/officeDocument/2006/relationships/hyperlink" Target="http://transparencia.comitan.gob.mx/ART85/XXVII/DESARROLLO_URBANO/OFICIO_XXVII_2022.pdf" TargetMode="External"/><Relationship Id="rId86" Type="http://schemas.openxmlformats.org/officeDocument/2006/relationships/hyperlink" Target="http://transparencia.comitan.gob.mx/ART85/XXVII/DESARROLLO_URBANO/05558.pdf" TargetMode="External"/><Relationship Id="rId817" Type="http://schemas.openxmlformats.org/officeDocument/2006/relationships/hyperlink" Target="http://transparencia.comitan.gob.mx/ART85/XXVII/DESARROLLO_URBANO/S003621.pdf" TargetMode="External"/><Relationship Id="rId1447" Type="http://schemas.openxmlformats.org/officeDocument/2006/relationships/hyperlink" Target="http://transparencia.comitan.gob.mx/ART85/XXVII/DESARROLLO_URBANO/05158.pdf" TargetMode="External"/><Relationship Id="rId1654" Type="http://schemas.openxmlformats.org/officeDocument/2006/relationships/hyperlink" Target="http://transparencia.comitan.gob.mx/ART85/XXVII/DESARROLLO_URBANO/05343.pdf" TargetMode="External"/><Relationship Id="rId1861" Type="http://schemas.openxmlformats.org/officeDocument/2006/relationships/hyperlink" Target="http://transparencia.comitan.gob.mx/ART85/XXVII/DESARROLLO_URBANO/05369.pdf" TargetMode="External"/><Relationship Id="rId2705" Type="http://schemas.openxmlformats.org/officeDocument/2006/relationships/hyperlink" Target="http://transparencia.comitan.gob.mx/ART85/XXVII/DESARROLLO_URBANO/OF.XXVII1_2021-2024.pdf" TargetMode="External"/><Relationship Id="rId2912" Type="http://schemas.openxmlformats.org/officeDocument/2006/relationships/hyperlink" Target="http://transparencia.comitan.gob.mx/ART85/XXVII/DESARROLLO_URBANO/OF.XXVII1_2021-2024.pdf" TargetMode="External"/><Relationship Id="rId1307" Type="http://schemas.openxmlformats.org/officeDocument/2006/relationships/hyperlink" Target="http://transparencia.comitan.gob.mx/ART85/XXVII/DESARROLLO_URBANO/05006.pdf" TargetMode="External"/><Relationship Id="rId1514" Type="http://schemas.openxmlformats.org/officeDocument/2006/relationships/hyperlink" Target="http://transparencia.comitan.gob.mx/ART85/XXVII/DESARROLLO_URBANO/05617.pdf" TargetMode="External"/><Relationship Id="rId1721" Type="http://schemas.openxmlformats.org/officeDocument/2006/relationships/hyperlink" Target="http://transparencia.comitan.gob.mx/ART85/XXVII/DESARROLLO_URBANO/05540.pdf" TargetMode="External"/><Relationship Id="rId13" Type="http://schemas.openxmlformats.org/officeDocument/2006/relationships/hyperlink" Target="http://transparencia.comitan.gob.mx/ART85/XXVII/DESARROLLO_URBANO/05195.pdf" TargetMode="External"/><Relationship Id="rId3479" Type="http://schemas.openxmlformats.org/officeDocument/2006/relationships/hyperlink" Target="http://transparencia.comitan.gob.mx/ART85/XXVII/DESARROLLO_URBANO/OF.XXVII1_2021-2024.pdf" TargetMode="External"/><Relationship Id="rId3686" Type="http://schemas.openxmlformats.org/officeDocument/2006/relationships/hyperlink" Target="http://transparencia.comitan.gob.mx/ART85/XXVII/DESARROLLO_URBANO/OFICIO_XXVII_2022.pdf" TargetMode="External"/><Relationship Id="rId2288" Type="http://schemas.openxmlformats.org/officeDocument/2006/relationships/hyperlink" Target="http://transparencia.comitan.gob.mx/ART85/XXVII/DESARROLLO_URBANO/OF.XXVII1_2021-2024.pdf" TargetMode="External"/><Relationship Id="rId2495" Type="http://schemas.openxmlformats.org/officeDocument/2006/relationships/hyperlink" Target="http://transparencia.comitan.gob.mx/ART85/XXVII/DESARROLLO_URBANO/OF.XXVII1_2021-2024.pdf" TargetMode="External"/><Relationship Id="rId3339" Type="http://schemas.openxmlformats.org/officeDocument/2006/relationships/hyperlink" Target="http://transparencia.comitan.gob.mx/ART85/XXVII/DESARROLLO_URBANO/T000407.pdf" TargetMode="External"/><Relationship Id="rId467" Type="http://schemas.openxmlformats.org/officeDocument/2006/relationships/hyperlink" Target="http://transparencia.comitan.gob.mx/ART85/XXVII/DESARROLLO_URBANO/A002396.pdf" TargetMode="External"/><Relationship Id="rId1097" Type="http://schemas.openxmlformats.org/officeDocument/2006/relationships/hyperlink" Target="http://transparencia.comitan.gob.mx/ART85/XXVII/DESARROLLO_URBANO/S003903.pdf" TargetMode="External"/><Relationship Id="rId2148" Type="http://schemas.openxmlformats.org/officeDocument/2006/relationships/hyperlink" Target="http://transparencia.comitan.gob.mx/ART85/XXVII/DESARROLLO_URBANO/OF.XXVII1_2021-2024.pdf" TargetMode="External"/><Relationship Id="rId3546" Type="http://schemas.openxmlformats.org/officeDocument/2006/relationships/hyperlink" Target="http://transparencia.comitan.gob.mx/ART85/XXVII/DESARROLLO_URBANO/P0012.pdf" TargetMode="External"/><Relationship Id="rId3753" Type="http://schemas.openxmlformats.org/officeDocument/2006/relationships/hyperlink" Target="http://transparencia.comitan.gob.mx/ART85/XXVII/DESARROLLO_URBANO/CAF0012.pdf" TargetMode="External"/><Relationship Id="rId674" Type="http://schemas.openxmlformats.org/officeDocument/2006/relationships/hyperlink" Target="http://transparencia.comitan.gob.mx/ART85/XXVII/DESARROLLO_URBANO/S003464.pdf" TargetMode="External"/><Relationship Id="rId881" Type="http://schemas.openxmlformats.org/officeDocument/2006/relationships/hyperlink" Target="http://transparencia.comitan.gob.mx/ART85/XXVII/DESARROLLO_URBANO/S003687.pdf" TargetMode="External"/><Relationship Id="rId2355" Type="http://schemas.openxmlformats.org/officeDocument/2006/relationships/hyperlink" Target="http://transparencia.comitan.gob.mx/ART85/XXVII/DESARROLLO_URBANO/OF.XXVII1_2021-2024.pdf" TargetMode="External"/><Relationship Id="rId2562" Type="http://schemas.openxmlformats.org/officeDocument/2006/relationships/hyperlink" Target="http://transparencia.comitan.gob.mx/ART85/XXVII/DESARROLLO_URBANO/OF.XXVII1_2021-2024.pdf" TargetMode="External"/><Relationship Id="rId3406" Type="http://schemas.openxmlformats.org/officeDocument/2006/relationships/hyperlink" Target="http://transparencia.comitan.gob.mx/ART85/XXVII/DESARROLLO_URBANO/OFICIO_XXVII_2022.pdf" TargetMode="External"/><Relationship Id="rId3613" Type="http://schemas.openxmlformats.org/officeDocument/2006/relationships/hyperlink" Target="http://transparencia.comitan.gob.mx/ART85/XXVII/DESARROLLO_URBANO/OF.XXVII1_2021-2024.pdf" TargetMode="External"/><Relationship Id="rId327" Type="http://schemas.openxmlformats.org/officeDocument/2006/relationships/hyperlink" Target="http://transparencia.comitan.gob.mx/ART85/XXVII/DESARROLLO_URBANO/A002181.pdf" TargetMode="External"/><Relationship Id="rId534" Type="http://schemas.openxmlformats.org/officeDocument/2006/relationships/hyperlink" Target="http://transparencia.comitan.gob.mx/ART85/XXVII/DESARROLLO_URBANO/S003306.pdf" TargetMode="External"/><Relationship Id="rId741" Type="http://schemas.openxmlformats.org/officeDocument/2006/relationships/hyperlink" Target="http://transparencia.comitan.gob.mx/ART85/XXVII/DESARROLLO_URBANO/S003544.pdf" TargetMode="External"/><Relationship Id="rId1164" Type="http://schemas.openxmlformats.org/officeDocument/2006/relationships/hyperlink" Target="http://transparencia.comitan.gob.mx/ART85/XXVII/DESARROLLO_URBANO/S003979.pdf" TargetMode="External"/><Relationship Id="rId1371" Type="http://schemas.openxmlformats.org/officeDocument/2006/relationships/hyperlink" Target="http://transparencia.comitan.gob.mx/ART85/XXVII/DESARROLLO_URBANO/05260.pdf" TargetMode="External"/><Relationship Id="rId2008" Type="http://schemas.openxmlformats.org/officeDocument/2006/relationships/hyperlink" Target="http://transparencia.comitan.gob.mx/ART85/XXVII/DESARROLLO_URBANO/OFICIO_XXVII_2022.pdf" TargetMode="External"/><Relationship Id="rId2215" Type="http://schemas.openxmlformats.org/officeDocument/2006/relationships/hyperlink" Target="http://transparencia.comitan.gob.mx/ART85/XXVII/DESARROLLO_URBANO/OF.XXVII1_2021-2024.pdf" TargetMode="External"/><Relationship Id="rId2422" Type="http://schemas.openxmlformats.org/officeDocument/2006/relationships/hyperlink" Target="http://transparencia.comitan.gob.mx/ART85/XXVII/DESARROLLO_URBANO/OF.XXVII1_2021-2024.pdf" TargetMode="External"/><Relationship Id="rId601" Type="http://schemas.openxmlformats.org/officeDocument/2006/relationships/hyperlink" Target="http://transparencia.comitan.gob.mx/ART85/XXVII/DESARROLLO_URBANO/S003391.pdf" TargetMode="External"/><Relationship Id="rId1024" Type="http://schemas.openxmlformats.org/officeDocument/2006/relationships/hyperlink" Target="http://transparencia.comitan.gob.mx/ART85/XXVII/DESARROLLO_URBANO/S003830.pdf" TargetMode="External"/><Relationship Id="rId1231" Type="http://schemas.openxmlformats.org/officeDocument/2006/relationships/hyperlink" Target="http://transparencia.comitan.gob.mx/ART85/XXVII/DESARROLLO_URBANO/C000898.pdf" TargetMode="External"/><Relationship Id="rId3196" Type="http://schemas.openxmlformats.org/officeDocument/2006/relationships/hyperlink" Target="http://transparencia.comitan.gob.mx/ART85/XXVII/DESARROLLO_URBANO/OF.XXVII1_2021-2024.pdf" TargetMode="External"/><Relationship Id="rId3056" Type="http://schemas.openxmlformats.org/officeDocument/2006/relationships/hyperlink" Target="http://transparencia.comitan.gob.mx/ART85/XXVII/DESARROLLO_URBANO/US0581.pdf" TargetMode="External"/><Relationship Id="rId3263" Type="http://schemas.openxmlformats.org/officeDocument/2006/relationships/hyperlink" Target="http://transparencia.comitan.gob.mx/ART85/XXVII/DESARROLLO_URBANO/OF.XXVII1_2021-2024.pdf" TargetMode="External"/><Relationship Id="rId3470" Type="http://schemas.openxmlformats.org/officeDocument/2006/relationships/hyperlink" Target="http://transparencia.comitan.gob.mx/ART85/XXVII/DESARROLLO_URBANO/OF.XXVII1_2021-2024.pdf" TargetMode="External"/><Relationship Id="rId184" Type="http://schemas.openxmlformats.org/officeDocument/2006/relationships/hyperlink" Target="http://transparencia.comitan.gob.mx/ART85/XXVII/DESARROLLO_URBANO/05101.pdf" TargetMode="External"/><Relationship Id="rId391" Type="http://schemas.openxmlformats.org/officeDocument/2006/relationships/hyperlink" Target="http://transparencia.comitan.gob.mx/ART85/XXVII/DESARROLLO_URBANO/A002305.pdf" TargetMode="External"/><Relationship Id="rId1908" Type="http://schemas.openxmlformats.org/officeDocument/2006/relationships/hyperlink" Target="http://transparencia.comitan.gob.mx/ART85/XXVII/DESARROLLO_URBANO/05700.pdf" TargetMode="External"/><Relationship Id="rId2072" Type="http://schemas.openxmlformats.org/officeDocument/2006/relationships/hyperlink" Target="http://transparencia.comitan.gob.mx/ART85/XXVII/DESARROLLO_URBANO/OF.XXVII1_2021-2024.pdf" TargetMode="External"/><Relationship Id="rId3123" Type="http://schemas.openxmlformats.org/officeDocument/2006/relationships/hyperlink" Target="http://transparencia.comitan.gob.mx/ART85/XXVII/DESARROLLO_URBANO/23951.pdf" TargetMode="External"/><Relationship Id="rId251" Type="http://schemas.openxmlformats.org/officeDocument/2006/relationships/hyperlink" Target="http://transparencia.comitan.gob.mx/ART85/XXVII/DESARROLLO_URBANO/OF.XXVII1_2021-2024.pdf" TargetMode="External"/><Relationship Id="rId3330" Type="http://schemas.openxmlformats.org/officeDocument/2006/relationships/hyperlink" Target="http://transparencia.comitan.gob.mx/ART85/XXVII/DESARROLLO_URBANO/T000400.pdf" TargetMode="External"/><Relationship Id="rId2889" Type="http://schemas.openxmlformats.org/officeDocument/2006/relationships/hyperlink" Target="http://transparencia.comitan.gob.mx/ART85/XXVII/DESARROLLO_URBANO/OF.XXVII1_2021-2024.pdf" TargetMode="External"/><Relationship Id="rId111" Type="http://schemas.openxmlformats.org/officeDocument/2006/relationships/hyperlink" Target="http://transparencia.comitan.gob.mx/ART85/XXVII/DESARROLLO_URBANO/03443.pdf" TargetMode="External"/><Relationship Id="rId1698" Type="http://schemas.openxmlformats.org/officeDocument/2006/relationships/hyperlink" Target="http://transparencia.comitan.gob.mx/ART85/XXVII/DESARROLLO_URBANO/05515.pdf" TargetMode="External"/><Relationship Id="rId2749" Type="http://schemas.openxmlformats.org/officeDocument/2006/relationships/hyperlink" Target="http://transparencia.comitan.gob.mx/ART85/XXVII/DESARROLLO_URBANO/OF.XXVII1_2021-2024.pdf" TargetMode="External"/><Relationship Id="rId2956" Type="http://schemas.openxmlformats.org/officeDocument/2006/relationships/hyperlink" Target="http://transparencia.comitan.gob.mx/ART85/XXVII/DESARROLLO_URBANO/04960.pdf" TargetMode="External"/><Relationship Id="rId928" Type="http://schemas.openxmlformats.org/officeDocument/2006/relationships/hyperlink" Target="http://transparencia.comitan.gob.mx/ART85/XXVII/DESARROLLO_URBANO/S003734.pdf" TargetMode="External"/><Relationship Id="rId1558" Type="http://schemas.openxmlformats.org/officeDocument/2006/relationships/hyperlink" Target="http://transparencia.comitan.gob.mx/ART85/XXVII/DESARROLLO_URBANO/05631.pdf" TargetMode="External"/><Relationship Id="rId1765" Type="http://schemas.openxmlformats.org/officeDocument/2006/relationships/hyperlink" Target="http://transparencia.comitan.gob.mx/ART85/XXVII/DESARROLLO_URBANO/05491.pdf" TargetMode="External"/><Relationship Id="rId2609" Type="http://schemas.openxmlformats.org/officeDocument/2006/relationships/hyperlink" Target="http://transparencia.comitan.gob.mx/ART85/XXVII/DESARROLLO_URBANO/OF.XXVII1_2021-2024.pdf" TargetMode="External"/><Relationship Id="rId57" Type="http://schemas.openxmlformats.org/officeDocument/2006/relationships/hyperlink" Target="http://transparencia.comitan.gob.mx/ART85/XXVII/DESARROLLO_URBANO/05150.pdf" TargetMode="External"/><Relationship Id="rId1418" Type="http://schemas.openxmlformats.org/officeDocument/2006/relationships/hyperlink" Target="http://transparencia.comitan.gob.mx/ART85/XXVII/DESARROLLO_URBANO/05041.pdf" TargetMode="External"/><Relationship Id="rId1972" Type="http://schemas.openxmlformats.org/officeDocument/2006/relationships/hyperlink" Target="http://transparencia.comitan.gob.mx/ART85/XXVII/DESARROLLO_URBANO/05224.pdf" TargetMode="External"/><Relationship Id="rId2816" Type="http://schemas.openxmlformats.org/officeDocument/2006/relationships/hyperlink" Target="http://transparencia.comitan.gob.mx/ART85/XXVII/DESARROLLO_URBANO/05076.pdf" TargetMode="External"/><Relationship Id="rId1625" Type="http://schemas.openxmlformats.org/officeDocument/2006/relationships/hyperlink" Target="http://transparencia.comitan.gob.mx/ART85/XXVII/DESARROLLO_URBANO/05389.pdf" TargetMode="External"/><Relationship Id="rId1832" Type="http://schemas.openxmlformats.org/officeDocument/2006/relationships/hyperlink" Target="http://transparencia.comitan.gob.mx/ART85/XXVII/DESARROLLO_URBANO/05474.pdf" TargetMode="External"/><Relationship Id="rId2399" Type="http://schemas.openxmlformats.org/officeDocument/2006/relationships/hyperlink" Target="http://transparencia.comitan.gob.mx/ART85/XXVII/DESARROLLO_URBANO/OF.XXVII1_2021-2024.pdf" TargetMode="External"/><Relationship Id="rId3657" Type="http://schemas.openxmlformats.org/officeDocument/2006/relationships/hyperlink" Target="http://transparencia.comitan.gob.mx/ART85/XXVII/DESARROLLO_URBANO/21499.pdf" TargetMode="External"/><Relationship Id="rId578" Type="http://schemas.openxmlformats.org/officeDocument/2006/relationships/hyperlink" Target="http://transparencia.comitan.gob.mx/ART85/XXVII/DESARROLLO_URBANO/S003367.pdf" TargetMode="External"/><Relationship Id="rId785" Type="http://schemas.openxmlformats.org/officeDocument/2006/relationships/hyperlink" Target="http://transparencia.comitan.gob.mx/ART85/XXVII/DESARROLLO_URBANO/S003589.pdf" TargetMode="External"/><Relationship Id="rId992" Type="http://schemas.openxmlformats.org/officeDocument/2006/relationships/hyperlink" Target="http://transparencia.comitan.gob.mx/ART85/XXVII/DESARROLLO_URBANO/S003798.pdf" TargetMode="External"/><Relationship Id="rId2259" Type="http://schemas.openxmlformats.org/officeDocument/2006/relationships/hyperlink" Target="http://transparencia.comitan.gob.mx/ART85/XXVII/DESARROLLO_URBANO/OF.XXVII1_2021-2024.pdf" TargetMode="External"/><Relationship Id="rId2466" Type="http://schemas.openxmlformats.org/officeDocument/2006/relationships/hyperlink" Target="http://transparencia.comitan.gob.mx/ART85/XXVII/DESARROLLO_URBANO/OF.XXVII1_2021-2024.pdf" TargetMode="External"/><Relationship Id="rId2673" Type="http://schemas.openxmlformats.org/officeDocument/2006/relationships/hyperlink" Target="http://transparencia.comitan.gob.mx/ART85/XXVII/DESARROLLO_URBANO/OF.XXVII1_2021-2024.pdf" TargetMode="External"/><Relationship Id="rId2880" Type="http://schemas.openxmlformats.org/officeDocument/2006/relationships/hyperlink" Target="http://transparencia.comitan.gob.mx/ART85/XXVII/DESARROLLO_URBANO/OF.XXVII1_2021-2024.pdf" TargetMode="External"/><Relationship Id="rId3517" Type="http://schemas.openxmlformats.org/officeDocument/2006/relationships/hyperlink" Target="http://transparencia.comitan.gob.mx/ART85/XXVII/DESARROLLO_URBANO/OF.XXVII1_2021-2024.pdf" TargetMode="External"/><Relationship Id="rId3724" Type="http://schemas.openxmlformats.org/officeDocument/2006/relationships/hyperlink" Target="http://transparencia.comitan.gob.mx/ART85/XXVII/DESARROLLO_URBANO/OF.XXVII1_2021-2024.pdf" TargetMode="External"/><Relationship Id="rId438" Type="http://schemas.openxmlformats.org/officeDocument/2006/relationships/hyperlink" Target="http://transparencia.comitan.gob.mx/ART85/XXVII/DESARROLLO_URBANO/A002362.pdf" TargetMode="External"/><Relationship Id="rId645" Type="http://schemas.openxmlformats.org/officeDocument/2006/relationships/hyperlink" Target="http://transparencia.comitan.gob.mx/ART85/XXVII/DESARROLLO_URBANO/S003435.pdf" TargetMode="External"/><Relationship Id="rId852" Type="http://schemas.openxmlformats.org/officeDocument/2006/relationships/hyperlink" Target="http://transparencia.comitan.gob.mx/ART85/XXVII/DESARROLLO_URBANO/S003658.pdf" TargetMode="External"/><Relationship Id="rId1068" Type="http://schemas.openxmlformats.org/officeDocument/2006/relationships/hyperlink" Target="http://transparencia.comitan.gob.mx/ART85/XXVII/DESARROLLO_URBANO/S003874.pdf" TargetMode="External"/><Relationship Id="rId1275" Type="http://schemas.openxmlformats.org/officeDocument/2006/relationships/hyperlink" Target="http://transparencia.comitan.gob.mx/ART85/XXVII/DESARROLLO_URBANO/05228.pdf" TargetMode="External"/><Relationship Id="rId1482" Type="http://schemas.openxmlformats.org/officeDocument/2006/relationships/hyperlink" Target="http://transparencia.comitan.gob.mx/ART85/XXVII/DESARROLLO_URBANO/05124.pdf" TargetMode="External"/><Relationship Id="rId2119" Type="http://schemas.openxmlformats.org/officeDocument/2006/relationships/hyperlink" Target="http://transparencia.comitan.gob.mx/ART85/XXVII/DESARROLLO_URBANO/OF.XXVII1_2021-2024.pdf" TargetMode="External"/><Relationship Id="rId2326" Type="http://schemas.openxmlformats.org/officeDocument/2006/relationships/hyperlink" Target="http://transparencia.comitan.gob.mx/ART85/XXVII/DESARROLLO_URBANO/OF.XXVII1_2021-2024.pdf" TargetMode="External"/><Relationship Id="rId2533" Type="http://schemas.openxmlformats.org/officeDocument/2006/relationships/hyperlink" Target="http://transparencia.comitan.gob.mx/ART85/XXVII/DESARROLLO_URBANO/OF.XXVII1_2021-2024.pdf" TargetMode="External"/><Relationship Id="rId2740" Type="http://schemas.openxmlformats.org/officeDocument/2006/relationships/hyperlink" Target="http://transparencia.comitan.gob.mx/ART85/XXVII/DESARROLLO_URBANO/OF.XXVII1_2021-2024.pdf" TargetMode="External"/><Relationship Id="rId505" Type="http://schemas.openxmlformats.org/officeDocument/2006/relationships/hyperlink" Target="http://transparencia.comitan.gob.mx/ART85/XXVII/DESARROLLO_URBANO/S003094.pdf" TargetMode="External"/><Relationship Id="rId712" Type="http://schemas.openxmlformats.org/officeDocument/2006/relationships/hyperlink" Target="http://transparencia.comitan.gob.mx/ART85/XXVII/DESARROLLO_URBANO/S003514.pdf" TargetMode="External"/><Relationship Id="rId1135" Type="http://schemas.openxmlformats.org/officeDocument/2006/relationships/hyperlink" Target="http://transparencia.comitan.gob.mx/ART85/XXVII/DESARROLLO_URBANO/S003949.pdf" TargetMode="External"/><Relationship Id="rId1342" Type="http://schemas.openxmlformats.org/officeDocument/2006/relationships/hyperlink" Target="http://transparencia.comitan.gob.mx/ART85/XXVII/DESARROLLO_URBANO/05092.pdf" TargetMode="External"/><Relationship Id="rId1202" Type="http://schemas.openxmlformats.org/officeDocument/2006/relationships/hyperlink" Target="http://transparencia.comitan.gob.mx/ART85/XXVII/DESARROLLO_URBANO/S004028.pdf" TargetMode="External"/><Relationship Id="rId2600" Type="http://schemas.openxmlformats.org/officeDocument/2006/relationships/hyperlink" Target="http://transparencia.comitan.gob.mx/ART85/XXVII/DESARROLLO_URBANO/OF.XXVII1_2021-2024.pdf" TargetMode="External"/><Relationship Id="rId3167" Type="http://schemas.openxmlformats.org/officeDocument/2006/relationships/hyperlink" Target="http://transparencia.comitan.gob.mx/ART85/XXVII/DESARROLLO_URBANO/OFICIO_XXVII_2022.pdf" TargetMode="External"/><Relationship Id="rId295" Type="http://schemas.openxmlformats.org/officeDocument/2006/relationships/hyperlink" Target="http://transparencia.comitan.gob.mx/ART85/XXVII/DESARROLLO_URBANO/A001886.pdf" TargetMode="External"/><Relationship Id="rId3374" Type="http://schemas.openxmlformats.org/officeDocument/2006/relationships/hyperlink" Target="http://transparencia.comitan.gob.mx/ART85/XXVII/DESARROLLO_URBANO/05169.pdf" TargetMode="External"/><Relationship Id="rId3581" Type="http://schemas.openxmlformats.org/officeDocument/2006/relationships/hyperlink" Target="http://transparencia.comitan.gob.mx/ART85/XXVII/DESARROLLO_URBANO/OFICIO_XXVII_2022.pdf" TargetMode="External"/><Relationship Id="rId2183" Type="http://schemas.openxmlformats.org/officeDocument/2006/relationships/hyperlink" Target="http://transparencia.comitan.gob.mx/ART85/XXVII/DESARROLLO_URBANO/OF.XXVII1_2021-2024.pdf" TargetMode="External"/><Relationship Id="rId2390" Type="http://schemas.openxmlformats.org/officeDocument/2006/relationships/hyperlink" Target="http://transparencia.comitan.gob.mx/ART85/XXVII/DESARROLLO_URBANO/OF.XXVII1_2021-2024.pdf" TargetMode="External"/><Relationship Id="rId3027" Type="http://schemas.openxmlformats.org/officeDocument/2006/relationships/hyperlink" Target="http://transparencia.comitan.gob.mx/ART85/XXVII/DESARROLLO_URBANO/US0566.pdf" TargetMode="External"/><Relationship Id="rId3234" Type="http://schemas.openxmlformats.org/officeDocument/2006/relationships/hyperlink" Target="http://transparencia.comitan.gob.mx/ART85/XXVII/DESARROLLO_URBANO/OF.XXVII1_2021-2024.pdf" TargetMode="External"/><Relationship Id="rId3441" Type="http://schemas.openxmlformats.org/officeDocument/2006/relationships/hyperlink" Target="http://transparencia.comitan.gob.mx/ART85/XXVII/DESARROLLO_URBANO/OFICIO_XXVII_2022.pdf" TargetMode="External"/><Relationship Id="rId155" Type="http://schemas.openxmlformats.org/officeDocument/2006/relationships/hyperlink" Target="http://transparencia.comitan.gob.mx/ART85/XXVII/DESARROLLO_URBANO/05754.pdf" TargetMode="External"/><Relationship Id="rId362" Type="http://schemas.openxmlformats.org/officeDocument/2006/relationships/hyperlink" Target="http://transparencia.comitan.gob.mx/ART85/XXVII/DESARROLLO_URBANO/A002230.pdf" TargetMode="External"/><Relationship Id="rId2043" Type="http://schemas.openxmlformats.org/officeDocument/2006/relationships/hyperlink" Target="http://transparencia.comitan.gob.mx/ART85/XXVII/DESARROLLO_URBANO/OF.XXVII1_2021-2024.pdf" TargetMode="External"/><Relationship Id="rId2250" Type="http://schemas.openxmlformats.org/officeDocument/2006/relationships/hyperlink" Target="http://transparencia.comitan.gob.mx/ART85/XXVII/DESARROLLO_URBANO/OF.XXVII1_2021-2024.pdf" TargetMode="External"/><Relationship Id="rId3301" Type="http://schemas.openxmlformats.org/officeDocument/2006/relationships/hyperlink" Target="http://transparencia.comitan.gob.mx/ART85/XXVII/DESARROLLO_URBANO/OF.XXVII1_2021-2024.pdf" TargetMode="External"/><Relationship Id="rId222" Type="http://schemas.openxmlformats.org/officeDocument/2006/relationships/hyperlink" Target="http://transparencia.comitan.gob.mx/ART85/XXVII/DESARROLLO_URBANO/22310.pdf" TargetMode="External"/><Relationship Id="rId2110" Type="http://schemas.openxmlformats.org/officeDocument/2006/relationships/hyperlink" Target="http://transparencia.comitan.gob.mx/ART85/XXVII/DESARROLLO_URBANO/OF.XXVII1_2021-2024.pdf" TargetMode="External"/><Relationship Id="rId1669" Type="http://schemas.openxmlformats.org/officeDocument/2006/relationships/hyperlink" Target="http://transparencia.comitan.gob.mx/ART85/XXVII/DESARROLLO_URBANO/05539.pdf" TargetMode="External"/><Relationship Id="rId1876" Type="http://schemas.openxmlformats.org/officeDocument/2006/relationships/hyperlink" Target="http://transparencia.comitan.gob.mx/ART85/XXVII/DESARROLLO_URBANO/05528.pdf" TargetMode="External"/><Relationship Id="rId2927" Type="http://schemas.openxmlformats.org/officeDocument/2006/relationships/hyperlink" Target="http://transparencia.comitan.gob.mx/ART85/XXVII/DESARROLLO_URBANO/OF.XXVII1_2021-2024.pdf" TargetMode="External"/><Relationship Id="rId3091" Type="http://schemas.openxmlformats.org/officeDocument/2006/relationships/hyperlink" Target="http://transparencia.comitan.gob.mx/ART85/XXVII/DESARROLLO_URBANO/05064.pdf" TargetMode="External"/><Relationship Id="rId1529" Type="http://schemas.openxmlformats.org/officeDocument/2006/relationships/hyperlink" Target="http://transparencia.comitan.gob.mx/ART85/XXVII/DESARROLLO_URBANO/05239.pdf" TargetMode="External"/><Relationship Id="rId1736" Type="http://schemas.openxmlformats.org/officeDocument/2006/relationships/hyperlink" Target="http://transparencia.comitan.gob.mx/ART85/XXVII/DESARROLLO_URBANO/23249.pdf" TargetMode="External"/><Relationship Id="rId1943" Type="http://schemas.openxmlformats.org/officeDocument/2006/relationships/hyperlink" Target="http://transparencia.comitan.gob.mx/ART85/XXVII/DESARROLLO_URBANO/05671.pdf" TargetMode="External"/><Relationship Id="rId28" Type="http://schemas.openxmlformats.org/officeDocument/2006/relationships/hyperlink" Target="http://transparencia.comitan.gob.mx/ART85/XXVII/DESARROLLO_URBANO/04949.pdf" TargetMode="External"/><Relationship Id="rId1803" Type="http://schemas.openxmlformats.org/officeDocument/2006/relationships/hyperlink" Target="http://transparencia.comitan.gob.mx/ART85/XXVII/DESARROLLO_URBANO/05322.pdf" TargetMode="External"/><Relationship Id="rId3768" Type="http://schemas.openxmlformats.org/officeDocument/2006/relationships/hyperlink" Target="http://transparencia.comitan.gob.mx/ART85/XXVII/DESARROLLO_URBANO/05028.pdf" TargetMode="External"/><Relationship Id="rId689" Type="http://schemas.openxmlformats.org/officeDocument/2006/relationships/hyperlink" Target="http://transparencia.comitan.gob.mx/ART85/XXVII/DESARROLLO_URBANO/S003486.pdf" TargetMode="External"/><Relationship Id="rId896" Type="http://schemas.openxmlformats.org/officeDocument/2006/relationships/hyperlink" Target="http://transparencia.comitan.gob.mx/ART85/XXVII/DESARROLLO_URBANO/S003702.pdf" TargetMode="External"/><Relationship Id="rId2577" Type="http://schemas.openxmlformats.org/officeDocument/2006/relationships/hyperlink" Target="http://transparencia.comitan.gob.mx/ART85/XXVII/DESARROLLO_URBANO/OF.XXVII1_2021-2024.pdf" TargetMode="External"/><Relationship Id="rId2784" Type="http://schemas.openxmlformats.org/officeDocument/2006/relationships/hyperlink" Target="http://transparencia.comitan.gob.mx/ART85/XXVII/DESARROLLO_URBANO/R000314.pdf" TargetMode="External"/><Relationship Id="rId3628" Type="http://schemas.openxmlformats.org/officeDocument/2006/relationships/hyperlink" Target="http://transparencia.comitan.gob.mx/ART85/XXVII/DESARROLLO_URBANO/06588.pdf" TargetMode="External"/><Relationship Id="rId549" Type="http://schemas.openxmlformats.org/officeDocument/2006/relationships/hyperlink" Target="http://transparencia.comitan.gob.mx/ART85/XXVII/DESARROLLO_URBANO/S003326.pdf" TargetMode="External"/><Relationship Id="rId756" Type="http://schemas.openxmlformats.org/officeDocument/2006/relationships/hyperlink" Target="http://transparencia.comitan.gob.mx/ART85/XXVII/DESARROLLO_URBANO/S003559.pdf" TargetMode="External"/><Relationship Id="rId1179" Type="http://schemas.openxmlformats.org/officeDocument/2006/relationships/hyperlink" Target="http://transparencia.comitan.gob.mx/ART85/XXVII/DESARROLLO_URBANO/S003994.pdf" TargetMode="External"/><Relationship Id="rId1386" Type="http://schemas.openxmlformats.org/officeDocument/2006/relationships/hyperlink" Target="http://transparencia.comitan.gob.mx/ART85/XXVII/DESARROLLO_URBANO/05143.pdf" TargetMode="External"/><Relationship Id="rId1593" Type="http://schemas.openxmlformats.org/officeDocument/2006/relationships/hyperlink" Target="http://transparencia.comitan.gob.mx/ART85/XXVII/DESARROLLO_URBANO/05450.pdf" TargetMode="External"/><Relationship Id="rId2437" Type="http://schemas.openxmlformats.org/officeDocument/2006/relationships/hyperlink" Target="http://transparencia.comitan.gob.mx/ART85/XXVII/DESARROLLO_URBANO/OF.XXVII1_2021-2024.pdf" TargetMode="External"/><Relationship Id="rId2991" Type="http://schemas.openxmlformats.org/officeDocument/2006/relationships/hyperlink" Target="http://transparencia.comitan.gob.mx/ART85/XXVII/DESARROLLO_URBANO/OF.XXVII1_2021-2024.pdf" TargetMode="External"/><Relationship Id="rId409" Type="http://schemas.openxmlformats.org/officeDocument/2006/relationships/hyperlink" Target="http://transparencia.comitan.gob.mx/ART85/XXVII/DESARROLLO_URBANO/A002329.pdf" TargetMode="External"/><Relationship Id="rId963" Type="http://schemas.openxmlformats.org/officeDocument/2006/relationships/hyperlink" Target="http://transparencia.comitan.gob.mx/ART85/XXVII/DESARROLLO_URBANO/S003769.pdf" TargetMode="External"/><Relationship Id="rId1039" Type="http://schemas.openxmlformats.org/officeDocument/2006/relationships/hyperlink" Target="http://transparencia.comitan.gob.mx/ART85/XXVII/DESARROLLO_URBANO/S003845.pdf" TargetMode="External"/><Relationship Id="rId1246" Type="http://schemas.openxmlformats.org/officeDocument/2006/relationships/hyperlink" Target="http://transparencia.comitan.gob.mx/ART85/XXVII/DESARROLLO_URBANO/23246.pdf" TargetMode="External"/><Relationship Id="rId2644" Type="http://schemas.openxmlformats.org/officeDocument/2006/relationships/hyperlink" Target="http://transparencia.comitan.gob.mx/ART85/XXVII/DESARROLLO_URBANO/OF.XXVII1_2021-2024.pdf" TargetMode="External"/><Relationship Id="rId2851" Type="http://schemas.openxmlformats.org/officeDocument/2006/relationships/hyperlink" Target="http://transparencia.comitan.gob.mx/ART85/XXVII/DESARROLLO_URBANO/OFICIO_XXVII_2022.pdf" TargetMode="External"/><Relationship Id="rId92" Type="http://schemas.openxmlformats.org/officeDocument/2006/relationships/hyperlink" Target="http://transparencia.comitan.gob.mx/ART85/XXVII/DESARROLLO_URBANO/05591.pdf" TargetMode="External"/><Relationship Id="rId616" Type="http://schemas.openxmlformats.org/officeDocument/2006/relationships/hyperlink" Target="http://transparencia.comitan.gob.mx/ART85/XXVII/DESARROLLO_URBANO/S003406.pdf" TargetMode="External"/><Relationship Id="rId823" Type="http://schemas.openxmlformats.org/officeDocument/2006/relationships/hyperlink" Target="http://transparencia.comitan.gob.mx/ART85/XXVII/DESARROLLO_URBANO/S003629.pdf" TargetMode="External"/><Relationship Id="rId1453" Type="http://schemas.openxmlformats.org/officeDocument/2006/relationships/hyperlink" Target="http://transparencia.comitan.gob.mx/ART85/XXVII/DESARROLLO_URBANO/05136.pdf" TargetMode="External"/><Relationship Id="rId1660" Type="http://schemas.openxmlformats.org/officeDocument/2006/relationships/hyperlink" Target="http://transparencia.comitan.gob.mx/ART85/XXVII/DESARROLLO_URBANO/05315.pdf" TargetMode="External"/><Relationship Id="rId2504" Type="http://schemas.openxmlformats.org/officeDocument/2006/relationships/hyperlink" Target="http://transparencia.comitan.gob.mx/ART85/XXVII/DESARROLLO_URBANO/OF.XXVII1_2021-2024.pdf" TargetMode="External"/><Relationship Id="rId2711" Type="http://schemas.openxmlformats.org/officeDocument/2006/relationships/hyperlink" Target="http://transparencia.comitan.gob.mx/ART85/XXVII/DESARROLLO_URBANO/OF.XXVII1_2021-2024.pdf" TargetMode="External"/><Relationship Id="rId1106" Type="http://schemas.openxmlformats.org/officeDocument/2006/relationships/hyperlink" Target="http://transparencia.comitan.gob.mx/ART85/XXVII/DESARROLLO_URBANO/S003912.pdf" TargetMode="External"/><Relationship Id="rId1313" Type="http://schemas.openxmlformats.org/officeDocument/2006/relationships/hyperlink" Target="http://transparencia.comitan.gob.mx/ART85/XXVII/DESARROLLO_URBANO/04929.pdf" TargetMode="External"/><Relationship Id="rId1520" Type="http://schemas.openxmlformats.org/officeDocument/2006/relationships/hyperlink" Target="http://transparencia.comitan.gob.mx/ART85/XXVII/DESARROLLO_URBANO/05128.pdf" TargetMode="External"/><Relationship Id="rId3278" Type="http://schemas.openxmlformats.org/officeDocument/2006/relationships/hyperlink" Target="http://transparencia.comitan.gob.mx/ART85/XXVII/DESARROLLO_URBANO/OF.XXVII1_2021-2024.pdf" TargetMode="External"/><Relationship Id="rId3485" Type="http://schemas.openxmlformats.org/officeDocument/2006/relationships/hyperlink" Target="http://transparencia.comitan.gob.mx/ART85/XXVII/DESARROLLO_URBANO/OF.XXVII1_2021-2024.pdf" TargetMode="External"/><Relationship Id="rId3692" Type="http://schemas.openxmlformats.org/officeDocument/2006/relationships/hyperlink" Target="http://transparencia.comitan.gob.mx/ART85/XXVII/DESARROLLO_URBANO/OF.XXVII1_2021-2024.pdf" TargetMode="External"/><Relationship Id="rId199" Type="http://schemas.openxmlformats.org/officeDocument/2006/relationships/hyperlink" Target="http://transparencia.comitan.gob.mx/ART85/XXVII/DESARROLLO_URBANO/05551.pdf" TargetMode="External"/><Relationship Id="rId2087" Type="http://schemas.openxmlformats.org/officeDocument/2006/relationships/hyperlink" Target="http://transparencia.comitan.gob.mx/ART85/XXVII/DESARROLLO_URBANO/OF.XXVII1_2021-2024.pdf" TargetMode="External"/><Relationship Id="rId2294" Type="http://schemas.openxmlformats.org/officeDocument/2006/relationships/hyperlink" Target="http://transparencia.comitan.gob.mx/ART85/XXVII/DESARROLLO_URBANO/OF.XXVII1_2021-2024.pdf" TargetMode="External"/><Relationship Id="rId3138" Type="http://schemas.openxmlformats.org/officeDocument/2006/relationships/hyperlink" Target="http://transparencia.comitan.gob.mx/ART85/XXVII/DESARROLLO_URBANO/OFICIO_XXVII_2022.pdf" TargetMode="External"/><Relationship Id="rId3345" Type="http://schemas.openxmlformats.org/officeDocument/2006/relationships/hyperlink" Target="http://transparencia.comitan.gob.mx/ART85/XXVII/DESARROLLO_URBANO/T000413.pdf" TargetMode="External"/><Relationship Id="rId3552" Type="http://schemas.openxmlformats.org/officeDocument/2006/relationships/hyperlink" Target="http://transparencia.comitan.gob.mx/ART85/XXVII/DESARROLLO_URBANO/P0019.pdf" TargetMode="External"/><Relationship Id="rId266" Type="http://schemas.openxmlformats.org/officeDocument/2006/relationships/hyperlink" Target="http://transparencia.comitan.gob.mx/ART85/XXVII/DESARROLLO_URBANO/A001845.pdf" TargetMode="External"/><Relationship Id="rId473" Type="http://schemas.openxmlformats.org/officeDocument/2006/relationships/hyperlink" Target="http://transparencia.comitan.gob.mx/ART85/XXVII/DESARROLLO_URBANO/A002402.pdf" TargetMode="External"/><Relationship Id="rId680" Type="http://schemas.openxmlformats.org/officeDocument/2006/relationships/hyperlink" Target="http://transparencia.comitan.gob.mx/ART85/XXVII/DESARROLLO_URBANO/S003476.pdf" TargetMode="External"/><Relationship Id="rId2154" Type="http://schemas.openxmlformats.org/officeDocument/2006/relationships/hyperlink" Target="http://transparencia.comitan.gob.mx/ART85/XXVII/DESARROLLO_URBANO/OF.XXVII1_2021-2024.pdf" TargetMode="External"/><Relationship Id="rId2361" Type="http://schemas.openxmlformats.org/officeDocument/2006/relationships/hyperlink" Target="http://transparencia.comitan.gob.mx/ART85/XXVII/DESARROLLO_URBANO/OF.XXVII1_2021-2024.pdf" TargetMode="External"/><Relationship Id="rId3205" Type="http://schemas.openxmlformats.org/officeDocument/2006/relationships/hyperlink" Target="http://transparencia.comitan.gob.mx/ART85/XXVII/DESARROLLO_URBANO/OF.XXVII1_2021-2024.pdf" TargetMode="External"/><Relationship Id="rId3412" Type="http://schemas.openxmlformats.org/officeDocument/2006/relationships/hyperlink" Target="http://transparencia.comitan.gob.mx/ART85/XXVII/DESARROLLO_URBANO/OFICIO_XXVII_2022.pdf" TargetMode="External"/><Relationship Id="rId126" Type="http://schemas.openxmlformats.org/officeDocument/2006/relationships/hyperlink" Target="http://transparencia.comitan.gob.mx/ART85/XXVII/DESARROLLO_URBANO/05261.pdf" TargetMode="External"/><Relationship Id="rId333" Type="http://schemas.openxmlformats.org/officeDocument/2006/relationships/hyperlink" Target="http://transparencia.comitan.gob.mx/ART85/XXVII/DESARROLLO_URBANO/A002187.pdf" TargetMode="External"/><Relationship Id="rId540" Type="http://schemas.openxmlformats.org/officeDocument/2006/relationships/hyperlink" Target="http://transparencia.comitan.gob.mx/ART85/XXVII/DESARROLLO_URBANO/S003316.pdf" TargetMode="External"/><Relationship Id="rId1170" Type="http://schemas.openxmlformats.org/officeDocument/2006/relationships/hyperlink" Target="http://transparencia.comitan.gob.mx/ART85/XXVII/DESARROLLO_URBANO/S003985.pdf" TargetMode="External"/><Relationship Id="rId2014" Type="http://schemas.openxmlformats.org/officeDocument/2006/relationships/hyperlink" Target="http://transparencia.comitan.gob.mx/ART85/XXVII/DESARROLLO_URBANO/OF.XXVII1_2021-2024.pdf" TargetMode="External"/><Relationship Id="rId2221" Type="http://schemas.openxmlformats.org/officeDocument/2006/relationships/hyperlink" Target="http://transparencia.comitan.gob.mx/ART85/XXVII/DESARROLLO_URBANO/OF.XXVII1_2021-2024.pdf" TargetMode="External"/><Relationship Id="rId1030" Type="http://schemas.openxmlformats.org/officeDocument/2006/relationships/hyperlink" Target="http://transparencia.comitan.gob.mx/ART85/XXVII/DESARROLLO_URBANO/S003836.pdf" TargetMode="External"/><Relationship Id="rId400" Type="http://schemas.openxmlformats.org/officeDocument/2006/relationships/hyperlink" Target="http://transparencia.comitan.gob.mx/ART85/XXVII/DESARROLLO_URBANO/A002320.pdf" TargetMode="External"/><Relationship Id="rId1987" Type="http://schemas.openxmlformats.org/officeDocument/2006/relationships/hyperlink" Target="http://transparencia.comitan.gob.mx/ART85/XXVII/DESARROLLO_URBANO/05771.pdf" TargetMode="External"/><Relationship Id="rId1847" Type="http://schemas.openxmlformats.org/officeDocument/2006/relationships/hyperlink" Target="http://transparencia.comitan.gob.mx/ART85/XXVII/DESARROLLO_URBANO/05440.pdf" TargetMode="External"/><Relationship Id="rId1707" Type="http://schemas.openxmlformats.org/officeDocument/2006/relationships/hyperlink" Target="http://transparencia.comitan.gob.mx/ART85/XXVII/DESARROLLO_URBANO/05457.pdf" TargetMode="External"/><Relationship Id="rId3062" Type="http://schemas.openxmlformats.org/officeDocument/2006/relationships/hyperlink" Target="http://transparencia.comitan.gob.mx/ART85/XXVII/DESARROLLO_URBANO/US0623.pdf" TargetMode="External"/><Relationship Id="rId190" Type="http://schemas.openxmlformats.org/officeDocument/2006/relationships/hyperlink" Target="http://transparencia.comitan.gob.mx/ART85/XXVII/DESARROLLO_URBANO/05010.pdf" TargetMode="External"/><Relationship Id="rId1914" Type="http://schemas.openxmlformats.org/officeDocument/2006/relationships/hyperlink" Target="http://transparencia.comitan.gob.mx/ART85/XXVII/DESARROLLO_URBANO/05750.pdf" TargetMode="External"/><Relationship Id="rId2688" Type="http://schemas.openxmlformats.org/officeDocument/2006/relationships/hyperlink" Target="http://transparencia.comitan.gob.mx/ART85/XXVII/DESARROLLO_URBANO/OF.XXVII1_2021-2024.pdf" TargetMode="External"/><Relationship Id="rId2895" Type="http://schemas.openxmlformats.org/officeDocument/2006/relationships/hyperlink" Target="http://transparencia.comitan.gob.mx/ART85/XXVII/DESARROLLO_URBANO/OF.XXVII1_2021-2024.pdf" TargetMode="External"/><Relationship Id="rId3739" Type="http://schemas.openxmlformats.org/officeDocument/2006/relationships/hyperlink" Target="http://transparencia.comitan.gob.mx/ART85/XXVII/DESARROLLO_URBANO/05653.pdf" TargetMode="External"/><Relationship Id="rId867" Type="http://schemas.openxmlformats.org/officeDocument/2006/relationships/hyperlink" Target="http://transparencia.comitan.gob.mx/ART85/XXVII/DESARROLLO_URBANO/S003673.pdf" TargetMode="External"/><Relationship Id="rId1497" Type="http://schemas.openxmlformats.org/officeDocument/2006/relationships/hyperlink" Target="http://transparencia.comitan.gob.mx/ART85/XXVII/DESARROLLO_URBANO/05587.pdf" TargetMode="External"/><Relationship Id="rId2548" Type="http://schemas.openxmlformats.org/officeDocument/2006/relationships/hyperlink" Target="http://transparencia.comitan.gob.mx/ART85/XXVII/DESARROLLO_URBANO/OF.XXVII1_2021-2024.pdf" TargetMode="External"/><Relationship Id="rId2755" Type="http://schemas.openxmlformats.org/officeDocument/2006/relationships/hyperlink" Target="http://transparencia.comitan.gob.mx/ART85/XXVII/DESARROLLO_URBANO/OF.XXVII1_2021-2024.pdf" TargetMode="External"/><Relationship Id="rId2962" Type="http://schemas.openxmlformats.org/officeDocument/2006/relationships/hyperlink" Target="http://transparencia.comitan.gob.mx/ART85/XXVII/DESARROLLO_URBANO/05209.pdf" TargetMode="External"/><Relationship Id="rId727" Type="http://schemas.openxmlformats.org/officeDocument/2006/relationships/hyperlink" Target="http://transparencia.comitan.gob.mx/ART85/XXVII/DESARROLLO_URBANO/S003530.pdf" TargetMode="External"/><Relationship Id="rId934" Type="http://schemas.openxmlformats.org/officeDocument/2006/relationships/hyperlink" Target="http://transparencia.comitan.gob.mx/ART85/XXVII/DESARROLLO_URBANO/S003740.pdf" TargetMode="External"/><Relationship Id="rId1357" Type="http://schemas.openxmlformats.org/officeDocument/2006/relationships/hyperlink" Target="http://transparencia.comitan.gob.mx/ART85/XXVII/DESARROLLO_URBANO/05086.pdf" TargetMode="External"/><Relationship Id="rId1564" Type="http://schemas.openxmlformats.org/officeDocument/2006/relationships/hyperlink" Target="http://transparencia.comitan.gob.mx/ART85/XXVII/DESARROLLO_URBANO/05609.pdf" TargetMode="External"/><Relationship Id="rId1771" Type="http://schemas.openxmlformats.org/officeDocument/2006/relationships/hyperlink" Target="http://transparencia.comitan.gob.mx/ART85/XXVII/DESARROLLO_URBANO/05745.pdf" TargetMode="External"/><Relationship Id="rId2408" Type="http://schemas.openxmlformats.org/officeDocument/2006/relationships/hyperlink" Target="http://transparencia.comitan.gob.mx/ART85/XXVII/DESARROLLO_URBANO/OF.XXVII1_2021-2024.pdf" TargetMode="External"/><Relationship Id="rId2615" Type="http://schemas.openxmlformats.org/officeDocument/2006/relationships/hyperlink" Target="http://transparencia.comitan.gob.mx/ART85/XXVII/DESARROLLO_URBANO/OF.XXVII1_2021-2024.pdf" TargetMode="External"/><Relationship Id="rId2822" Type="http://schemas.openxmlformats.org/officeDocument/2006/relationships/hyperlink" Target="http://transparencia.comitan.gob.mx/ART85/XXVII/DESARROLLO_URBANO/05289.pdf" TargetMode="External"/><Relationship Id="rId63" Type="http://schemas.openxmlformats.org/officeDocument/2006/relationships/hyperlink" Target="http://transparencia.comitan.gob.mx/ART85/XXVII/DESARROLLO_URBANO/05097.pdf" TargetMode="External"/><Relationship Id="rId1217" Type="http://schemas.openxmlformats.org/officeDocument/2006/relationships/hyperlink" Target="http://transparencia.comitan.gob.mx/ART85/XXVII/DESARROLLO_URBANO/C000872.pdf" TargetMode="External"/><Relationship Id="rId1424" Type="http://schemas.openxmlformats.org/officeDocument/2006/relationships/hyperlink" Target="http://transparencia.comitan.gob.mx/ART85/XXVII/DESARROLLO_URBANO/05005.pdf" TargetMode="External"/><Relationship Id="rId1631" Type="http://schemas.openxmlformats.org/officeDocument/2006/relationships/hyperlink" Target="http://transparencia.comitan.gob.mx/ART85/XXVII/DESARROLLO_URBANO/05441.pdf" TargetMode="External"/><Relationship Id="rId3389" Type="http://schemas.openxmlformats.org/officeDocument/2006/relationships/hyperlink" Target="http://transparencia.comitan.gob.mx/ART85/XXVII/DESARROLLO_URBANO/05027.pdf" TargetMode="External"/><Relationship Id="rId3596" Type="http://schemas.openxmlformats.org/officeDocument/2006/relationships/hyperlink" Target="http://transparencia.comitan.gob.mx/ART85/XXVII/DESARROLLO_URBANO/OF.XXVII1_2021-2024.pdf" TargetMode="External"/><Relationship Id="rId2198" Type="http://schemas.openxmlformats.org/officeDocument/2006/relationships/hyperlink" Target="http://transparencia.comitan.gob.mx/ART85/XXVII/DESARROLLO_URBANO/OF.XXVII1_2021-2024.pdf" TargetMode="External"/><Relationship Id="rId3249" Type="http://schemas.openxmlformats.org/officeDocument/2006/relationships/hyperlink" Target="http://transparencia.comitan.gob.mx/ART85/XXVII/DESARROLLO_URBANO/OF.XXVII1_2021-2024.pdf" TargetMode="External"/><Relationship Id="rId3456" Type="http://schemas.openxmlformats.org/officeDocument/2006/relationships/hyperlink" Target="http://transparencia.comitan.gob.mx/ART85/XXVII/DESARROLLO_URBANO/OF.XXVII1_2021-2024.pdf" TargetMode="External"/><Relationship Id="rId377" Type="http://schemas.openxmlformats.org/officeDocument/2006/relationships/hyperlink" Target="http://transparencia.comitan.gob.mx/ART85/XXVII/DESARROLLO_URBANO/A002249.pdf" TargetMode="External"/><Relationship Id="rId584" Type="http://schemas.openxmlformats.org/officeDocument/2006/relationships/hyperlink" Target="http://transparencia.comitan.gob.mx/ART85/XXVII/DESARROLLO_URBANO/S003373.pdf" TargetMode="External"/><Relationship Id="rId2058" Type="http://schemas.openxmlformats.org/officeDocument/2006/relationships/hyperlink" Target="http://transparencia.comitan.gob.mx/ART85/XXVII/DESARROLLO_URBANO/OF.XXVII1_2021-2024.pdf" TargetMode="External"/><Relationship Id="rId2265" Type="http://schemas.openxmlformats.org/officeDocument/2006/relationships/hyperlink" Target="http://transparencia.comitan.gob.mx/ART85/XXVII/DESARROLLO_URBANO/OF.XXVII1_2021-2024.pdf" TargetMode="External"/><Relationship Id="rId3109" Type="http://schemas.openxmlformats.org/officeDocument/2006/relationships/hyperlink" Target="http://transparencia.comitan.gob.mx/ART85/XXVII/DESARROLLO_URBANO/23606.pdf" TargetMode="External"/><Relationship Id="rId3663" Type="http://schemas.openxmlformats.org/officeDocument/2006/relationships/hyperlink" Target="http://transparencia.comitan.gob.mx/ART85/XXVII/DESARROLLO_URBANO/05213.pdf" TargetMode="External"/><Relationship Id="rId237" Type="http://schemas.openxmlformats.org/officeDocument/2006/relationships/hyperlink" Target="http://transparencia.comitan.gob.mx/ART85/XXVII/DESARROLLO_URBANO/OF.XXVII1_2021-2024.pdf" TargetMode="External"/><Relationship Id="rId791" Type="http://schemas.openxmlformats.org/officeDocument/2006/relationships/hyperlink" Target="http://transparencia.comitan.gob.mx/ART85/XXVII/DESARROLLO_URBANO/S003595.pdf" TargetMode="External"/><Relationship Id="rId1074" Type="http://schemas.openxmlformats.org/officeDocument/2006/relationships/hyperlink" Target="http://transparencia.comitan.gob.mx/ART85/XXVII/DESARROLLO_URBANO/S003880.pdf" TargetMode="External"/><Relationship Id="rId2472" Type="http://schemas.openxmlformats.org/officeDocument/2006/relationships/hyperlink" Target="http://transparencia.comitan.gob.mx/ART85/XXVII/DESARROLLO_URBANO/OF.XXVII1_2021-2024.pdf" TargetMode="External"/><Relationship Id="rId3316" Type="http://schemas.openxmlformats.org/officeDocument/2006/relationships/hyperlink" Target="http://transparencia.comitan.gob.mx/ART85/XXVII/DESARROLLO_URBANO/OF.XXVII1_2021-2024.pdf" TargetMode="External"/><Relationship Id="rId3523" Type="http://schemas.openxmlformats.org/officeDocument/2006/relationships/hyperlink" Target="http://transparencia.comitan.gob.mx/ART85/XXVII/DESARROLLO_URBANO/OF.XXVII1_2021-2024.pdf" TargetMode="External"/><Relationship Id="rId3730" Type="http://schemas.openxmlformats.org/officeDocument/2006/relationships/hyperlink" Target="http://transparencia.comitan.gob.mx/ART85/XXVII/DESARROLLO_URBANO/OF.XXVII1_2021-2024.pdf" TargetMode="External"/><Relationship Id="rId444" Type="http://schemas.openxmlformats.org/officeDocument/2006/relationships/hyperlink" Target="http://transparencia.comitan.gob.mx/ART85/XXVII/DESARROLLO_URBANO/A002372.pdf" TargetMode="External"/><Relationship Id="rId651" Type="http://schemas.openxmlformats.org/officeDocument/2006/relationships/hyperlink" Target="http://transparencia.comitan.gob.mx/ART85/XXVII/DESARROLLO_URBANO/S003441.pdf" TargetMode="External"/><Relationship Id="rId1281" Type="http://schemas.openxmlformats.org/officeDocument/2006/relationships/hyperlink" Target="http://transparencia.comitan.gob.mx/ART85/XXVII/DESARROLLO_URBANO/05116.pdf" TargetMode="External"/><Relationship Id="rId2125" Type="http://schemas.openxmlformats.org/officeDocument/2006/relationships/hyperlink" Target="http://transparencia.comitan.gob.mx/ART85/XXVII/DESARROLLO_URBANO/OF.XXVII1_2021-2024.pdf" TargetMode="External"/><Relationship Id="rId2332" Type="http://schemas.openxmlformats.org/officeDocument/2006/relationships/hyperlink" Target="http://transparencia.comitan.gob.mx/ART85/XXVII/DESARROLLO_URBANO/OF.XXVII1_2021-2024.pdf" TargetMode="External"/><Relationship Id="rId304" Type="http://schemas.openxmlformats.org/officeDocument/2006/relationships/hyperlink" Target="http://transparencia.comitan.gob.mx/ART85/XXVII/DESARROLLO_URBANO/A001895.pdf" TargetMode="External"/><Relationship Id="rId511" Type="http://schemas.openxmlformats.org/officeDocument/2006/relationships/hyperlink" Target="http://transparencia.comitan.gob.mx/ART85/XXVII/DESARROLLO_URBANO/S003128.pdf" TargetMode="External"/><Relationship Id="rId1141" Type="http://schemas.openxmlformats.org/officeDocument/2006/relationships/hyperlink" Target="http://transparencia.comitan.gob.mx/ART85/XXVII/DESARROLLO_URBANO/S003956.pdf" TargetMode="External"/><Relationship Id="rId1001" Type="http://schemas.openxmlformats.org/officeDocument/2006/relationships/hyperlink" Target="http://transparencia.comitan.gob.mx/ART85/XXVII/DESARROLLO_URBANO/S003807.pdf" TargetMode="External"/><Relationship Id="rId1958" Type="http://schemas.openxmlformats.org/officeDocument/2006/relationships/hyperlink" Target="http://transparencia.comitan.gob.mx/ART85/XXVII/DESARROLLO_URBANO/05689.pdf" TargetMode="External"/><Relationship Id="rId3173" Type="http://schemas.openxmlformats.org/officeDocument/2006/relationships/hyperlink" Target="http://transparencia.comitan.gob.mx/ART85/XXVII/DESARROLLO_URBANO/OFICIO_XXVII_2022.pdf" TargetMode="External"/><Relationship Id="rId3380" Type="http://schemas.openxmlformats.org/officeDocument/2006/relationships/hyperlink" Target="http://transparencia.comitan.gob.mx/ART85/XXVII/DESARROLLO_URBANO/05027.pdf" TargetMode="External"/><Relationship Id="rId1818" Type="http://schemas.openxmlformats.org/officeDocument/2006/relationships/hyperlink" Target="http://transparencia.comitan.gob.mx/ART85/XXVII/DESARROLLO_URBANO/05351.pdf" TargetMode="External"/><Relationship Id="rId3033" Type="http://schemas.openxmlformats.org/officeDocument/2006/relationships/hyperlink" Target="http://transparencia.comitan.gob.mx/ART85/XXVII/DESARROLLO_URBANO/US0560.pdf" TargetMode="External"/><Relationship Id="rId3240" Type="http://schemas.openxmlformats.org/officeDocument/2006/relationships/hyperlink" Target="http://transparencia.comitan.gob.mx/ART85/XXVII/DESARROLLO_URBANO/OF.XXVII1_2021-2024.pdf" TargetMode="External"/><Relationship Id="rId161" Type="http://schemas.openxmlformats.org/officeDocument/2006/relationships/hyperlink" Target="http://transparencia.comitan.gob.mx/ART85/XXVII/DESARROLLO_URBANO/05659.pdf" TargetMode="External"/><Relationship Id="rId2799" Type="http://schemas.openxmlformats.org/officeDocument/2006/relationships/hyperlink" Target="http://transparencia.comitan.gob.mx/ART85/XXVII/DESARROLLO_URBANO/R000333.pdf" TargetMode="External"/><Relationship Id="rId3100" Type="http://schemas.openxmlformats.org/officeDocument/2006/relationships/hyperlink" Target="http://transparencia.comitan.gob.mx/ART85/XXVII/DESARROLLO_URBANO/05170.pdf" TargetMode="External"/><Relationship Id="rId978" Type="http://schemas.openxmlformats.org/officeDocument/2006/relationships/hyperlink" Target="http://transparencia.comitan.gob.mx/ART85/XXVII/DESARROLLO_URBANO/S003784.pdf" TargetMode="External"/><Relationship Id="rId2659" Type="http://schemas.openxmlformats.org/officeDocument/2006/relationships/hyperlink" Target="http://transparencia.comitan.gob.mx/ART85/XXVII/DESARROLLO_URBANO/OF.XXVII1_2021-2024.pdf" TargetMode="External"/><Relationship Id="rId2866" Type="http://schemas.openxmlformats.org/officeDocument/2006/relationships/hyperlink" Target="http://transparencia.comitan.gob.mx/ART85/XXVII/DESARROLLO_URBANO/OFICIO_XXVII_2022.pdf" TargetMode="External"/><Relationship Id="rId838" Type="http://schemas.openxmlformats.org/officeDocument/2006/relationships/hyperlink" Target="http://transparencia.comitan.gob.mx/ART85/XXVII/DESARROLLO_URBANO/S003644.pdf" TargetMode="External"/><Relationship Id="rId1468" Type="http://schemas.openxmlformats.org/officeDocument/2006/relationships/hyperlink" Target="http://transparencia.comitan.gob.mx/ART85/XXVII/DESARROLLO_URBANO/05215.pdf" TargetMode="External"/><Relationship Id="rId1675" Type="http://schemas.openxmlformats.org/officeDocument/2006/relationships/hyperlink" Target="http://transparencia.comitan.gob.mx/ART85/XXVII/DESARROLLO_URBANO/05509.pdf" TargetMode="External"/><Relationship Id="rId1882" Type="http://schemas.openxmlformats.org/officeDocument/2006/relationships/hyperlink" Target="http://transparencia.comitan.gob.mx/ART85/XXVII/DESARROLLO_URBANO/05422.pdf" TargetMode="External"/><Relationship Id="rId2519" Type="http://schemas.openxmlformats.org/officeDocument/2006/relationships/hyperlink" Target="http://transparencia.comitan.gob.mx/ART85/XXVII/DESARROLLO_URBANO/OF.XXVII1_2021-2024.pdf" TargetMode="External"/><Relationship Id="rId2726" Type="http://schemas.openxmlformats.org/officeDocument/2006/relationships/hyperlink" Target="http://transparencia.comitan.gob.mx/ART85/XXVII/DESARROLLO_URBANO/OF.XXVII1_2021-2024.pdf" TargetMode="External"/><Relationship Id="rId1328" Type="http://schemas.openxmlformats.org/officeDocument/2006/relationships/hyperlink" Target="http://transparencia.comitan.gob.mx/ART85/XXVII/DESARROLLO_URBANO/05203.pdf" TargetMode="External"/><Relationship Id="rId1535" Type="http://schemas.openxmlformats.org/officeDocument/2006/relationships/hyperlink" Target="http://transparencia.comitan.gob.mx/ART85/XXVII/DESARROLLO_URBANO/05218.pdf" TargetMode="External"/><Relationship Id="rId2933" Type="http://schemas.openxmlformats.org/officeDocument/2006/relationships/hyperlink" Target="http://transparencia.comitan.gob.mx/ART85/XXVII/DESARROLLO_URBANO/OF.XXVII1_2021-2024.pdf" TargetMode="External"/><Relationship Id="rId905" Type="http://schemas.openxmlformats.org/officeDocument/2006/relationships/hyperlink" Target="http://transparencia.comitan.gob.mx/ART85/XXVII/DESARROLLO_URBANO/S003711.pdf" TargetMode="External"/><Relationship Id="rId1742" Type="http://schemas.openxmlformats.org/officeDocument/2006/relationships/hyperlink" Target="http://transparencia.comitan.gob.mx/ART85/XXVII/DESARROLLO_URBANO/23224.pdf" TargetMode="External"/><Relationship Id="rId34" Type="http://schemas.openxmlformats.org/officeDocument/2006/relationships/hyperlink" Target="http://transparencia.comitan.gob.mx/ART85/XXVII/DESARROLLO_URBANO/05009.pdf" TargetMode="External"/><Relationship Id="rId1602" Type="http://schemas.openxmlformats.org/officeDocument/2006/relationships/hyperlink" Target="http://transparencia.comitan.gob.mx/ART85/XXVII/DESARROLLO_URBANO/05479.pdf" TargetMode="External"/><Relationship Id="rId3567" Type="http://schemas.openxmlformats.org/officeDocument/2006/relationships/hyperlink" Target="http://transparencia.comitan.gob.mx/ART85/XXVII/DESARROLLO_URBANO/05297.pdf" TargetMode="External"/><Relationship Id="rId3774" Type="http://schemas.openxmlformats.org/officeDocument/2006/relationships/hyperlink" Target="http://transparencia.comitan.gob.mx/ART85/XXVII/DESARROLLO_URBANO/OFICIO_XXVII_2022.pdf" TargetMode="External"/><Relationship Id="rId488" Type="http://schemas.openxmlformats.org/officeDocument/2006/relationships/hyperlink" Target="http://transparencia.comitan.gob.mx/ART85/XXVII/DESARROLLO_URBANO/S002866.pdf" TargetMode="External"/><Relationship Id="rId695" Type="http://schemas.openxmlformats.org/officeDocument/2006/relationships/hyperlink" Target="http://transparencia.comitan.gob.mx/ART85/XXVII/DESARROLLO_URBANO/S003494.pdf" TargetMode="External"/><Relationship Id="rId2169" Type="http://schemas.openxmlformats.org/officeDocument/2006/relationships/hyperlink" Target="http://transparencia.comitan.gob.mx/ART85/XXVII/DESARROLLO_URBANO/OF.XXVII1_2021-2024.pdf" TargetMode="External"/><Relationship Id="rId2376" Type="http://schemas.openxmlformats.org/officeDocument/2006/relationships/hyperlink" Target="http://transparencia.comitan.gob.mx/ART85/XXVII/DESARROLLO_URBANO/OF.XXVII1_2021-2024.pdf" TargetMode="External"/><Relationship Id="rId2583" Type="http://schemas.openxmlformats.org/officeDocument/2006/relationships/hyperlink" Target="http://transparencia.comitan.gob.mx/ART85/XXVII/DESARROLLO_URBANO/OF.XXVII1_2021-2024.pdf" TargetMode="External"/><Relationship Id="rId2790" Type="http://schemas.openxmlformats.org/officeDocument/2006/relationships/hyperlink" Target="http://transparencia.comitan.gob.mx/ART85/XXVII/DESARROLLO_URBANO/R000326.pdf" TargetMode="External"/><Relationship Id="rId3427" Type="http://schemas.openxmlformats.org/officeDocument/2006/relationships/hyperlink" Target="http://transparencia.comitan.gob.mx/ART85/XXVII/DESARROLLO_URBANO/OFICIO_XXVII_2022.pdf" TargetMode="External"/><Relationship Id="rId3634" Type="http://schemas.openxmlformats.org/officeDocument/2006/relationships/hyperlink" Target="http://transparencia.comitan.gob.mx/ART85/XXVII/DESARROLLO_URBANO/L000205.pdf" TargetMode="External"/><Relationship Id="rId348" Type="http://schemas.openxmlformats.org/officeDocument/2006/relationships/hyperlink" Target="http://transparencia.comitan.gob.mx/ART85/XXVII/DESARROLLO_URBANO/A002214.pdf" TargetMode="External"/><Relationship Id="rId555" Type="http://schemas.openxmlformats.org/officeDocument/2006/relationships/hyperlink" Target="http://transparencia.comitan.gob.mx/ART85/XXVII/DESARROLLO_URBANO/S003332.pdf" TargetMode="External"/><Relationship Id="rId762" Type="http://schemas.openxmlformats.org/officeDocument/2006/relationships/hyperlink" Target="http://transparencia.comitan.gob.mx/ART85/XXVII/DESARROLLO_URBANO/S003565.pdf" TargetMode="External"/><Relationship Id="rId1185" Type="http://schemas.openxmlformats.org/officeDocument/2006/relationships/hyperlink" Target="http://transparencia.comitan.gob.mx/ART85/XXVII/DESARROLLO_URBANO/S004000.pdf" TargetMode="External"/><Relationship Id="rId1392" Type="http://schemas.openxmlformats.org/officeDocument/2006/relationships/hyperlink" Target="http://transparencia.comitan.gob.mx/ART85/XXVII/DESARROLLO_URBANO/22680.pdf" TargetMode="External"/><Relationship Id="rId2029" Type="http://schemas.openxmlformats.org/officeDocument/2006/relationships/hyperlink" Target="http://transparencia.comitan.gob.mx/ART85/XXVII/DESARROLLO_URBANO/OF.XXVII1_2021-2024.pdf" TargetMode="External"/><Relationship Id="rId2236" Type="http://schemas.openxmlformats.org/officeDocument/2006/relationships/hyperlink" Target="http://transparencia.comitan.gob.mx/ART85/XXVII/DESARROLLO_URBANO/OF.XXVII1_2021-2024.pdf" TargetMode="External"/><Relationship Id="rId2443" Type="http://schemas.openxmlformats.org/officeDocument/2006/relationships/hyperlink" Target="http://transparencia.comitan.gob.mx/ART85/XXVII/DESARROLLO_URBANO/OF.XXVII1_2021-2024.pdf" TargetMode="External"/><Relationship Id="rId2650" Type="http://schemas.openxmlformats.org/officeDocument/2006/relationships/hyperlink" Target="http://transparencia.comitan.gob.mx/ART85/XXVII/DESARROLLO_URBANO/OF.XXVII1_2021-2024.pdf" TargetMode="External"/><Relationship Id="rId3701" Type="http://schemas.openxmlformats.org/officeDocument/2006/relationships/hyperlink" Target="http://transparencia.comitan.gob.mx/ART85/XXVII/DESARROLLO_URBANO/OF.XXVII1_2021-2024.pdf" TargetMode="External"/><Relationship Id="rId208" Type="http://schemas.openxmlformats.org/officeDocument/2006/relationships/hyperlink" Target="http://transparencia.comitan.gob.mx/ART85/XXVII/DESARROLLO_URBANO/05199.pdf" TargetMode="External"/><Relationship Id="rId415" Type="http://schemas.openxmlformats.org/officeDocument/2006/relationships/hyperlink" Target="http://transparencia.comitan.gob.mx/ART85/XXVII/DESARROLLO_URBANO/A002335.pdf" TargetMode="External"/><Relationship Id="rId622" Type="http://schemas.openxmlformats.org/officeDocument/2006/relationships/hyperlink" Target="http://transparencia.comitan.gob.mx/ART85/XXVII/DESARROLLO_URBANO/S003412.pdf" TargetMode="External"/><Relationship Id="rId1045" Type="http://schemas.openxmlformats.org/officeDocument/2006/relationships/hyperlink" Target="http://transparencia.comitan.gob.mx/ART85/XXVII/DESARROLLO_URBANO/S003851.pdf" TargetMode="External"/><Relationship Id="rId1252" Type="http://schemas.openxmlformats.org/officeDocument/2006/relationships/hyperlink" Target="http://transparencia.comitan.gob.mx/ART85/XXVII/DESARROLLO_URBANO/22445.pdf" TargetMode="External"/><Relationship Id="rId2303" Type="http://schemas.openxmlformats.org/officeDocument/2006/relationships/hyperlink" Target="http://transparencia.comitan.gob.mx/ART85/XXVII/DESARROLLO_URBANO/OF.XXVII1_2021-2024.pdf" TargetMode="External"/><Relationship Id="rId2510" Type="http://schemas.openxmlformats.org/officeDocument/2006/relationships/hyperlink" Target="http://transparencia.comitan.gob.mx/ART85/XXVII/DESARROLLO_URBANO/OF.XXVII1_2021-2024.pdf" TargetMode="External"/><Relationship Id="rId1112" Type="http://schemas.openxmlformats.org/officeDocument/2006/relationships/hyperlink" Target="http://transparencia.comitan.gob.mx/ART85/XXVII/DESARROLLO_URBANO/S003918.pdf" TargetMode="External"/><Relationship Id="rId3077" Type="http://schemas.openxmlformats.org/officeDocument/2006/relationships/hyperlink" Target="http://transparencia.comitan.gob.mx/ART85/XXVII/DESARROLLO_URBANO/22704.pdf" TargetMode="External"/><Relationship Id="rId3284" Type="http://schemas.openxmlformats.org/officeDocument/2006/relationships/hyperlink" Target="http://transparencia.comitan.gob.mx/ART85/XXVII/DESARROLLO_URBANO/OF.XXVII1_2021-2024.pdf" TargetMode="External"/><Relationship Id="rId1929" Type="http://schemas.openxmlformats.org/officeDocument/2006/relationships/hyperlink" Target="http://transparencia.comitan.gob.mx/ART85/XXVII/DESARROLLO_URBANO/05720.pdf" TargetMode="External"/><Relationship Id="rId2093" Type="http://schemas.openxmlformats.org/officeDocument/2006/relationships/hyperlink" Target="http://transparencia.comitan.gob.mx/ART85/XXVII/DESARROLLO_URBANO/OF.XXVII1_2021-2024.pdf" TargetMode="External"/><Relationship Id="rId3491" Type="http://schemas.openxmlformats.org/officeDocument/2006/relationships/hyperlink" Target="http://transparencia.comitan.gob.mx/ART85/XXVII/DESARROLLO_URBANO/OF.XXVII1_2021-2024.pdf" TargetMode="External"/><Relationship Id="rId3144" Type="http://schemas.openxmlformats.org/officeDocument/2006/relationships/hyperlink" Target="http://transparencia.comitan.gob.mx/ART85/XXVII/DESARROLLO_URBANO/OFICIO_XXVII_2022.pdf" TargetMode="External"/><Relationship Id="rId3351" Type="http://schemas.openxmlformats.org/officeDocument/2006/relationships/hyperlink" Target="http://transparencia.comitan.gob.mx/ART85/XXVII/DESARROLLO_URBANO/T000419.pdf" TargetMode="External"/><Relationship Id="rId272" Type="http://schemas.openxmlformats.org/officeDocument/2006/relationships/hyperlink" Target="http://transparencia.comitan.gob.mx/ART85/XXVII/DESARROLLO_URBANO/A001862.pdf" TargetMode="External"/><Relationship Id="rId2160" Type="http://schemas.openxmlformats.org/officeDocument/2006/relationships/hyperlink" Target="http://transparencia.comitan.gob.mx/ART85/XXVII/DESARROLLO_URBANO/OF.XXVII1_2021-2024.pdf" TargetMode="External"/><Relationship Id="rId3004" Type="http://schemas.openxmlformats.org/officeDocument/2006/relationships/hyperlink" Target="http://transparencia.comitan.gob.mx/ART85/XXVII/DESARROLLO_URBANO/OF.XXVII1_2021-2024.pdf" TargetMode="External"/><Relationship Id="rId3211" Type="http://schemas.openxmlformats.org/officeDocument/2006/relationships/hyperlink" Target="http://transparencia.comitan.gob.mx/ART85/XXVII/DESARROLLO_URBANO/OF.XXVII1_2021-2024.pdf" TargetMode="External"/><Relationship Id="rId132" Type="http://schemas.openxmlformats.org/officeDocument/2006/relationships/hyperlink" Target="http://transparencia.comitan.gob.mx/ART85/XXVII/DESARROLLO_URBANO/05205.pdf" TargetMode="External"/><Relationship Id="rId2020" Type="http://schemas.openxmlformats.org/officeDocument/2006/relationships/hyperlink" Target="http://transparencia.comitan.gob.mx/ART85/XXVII/DESARROLLO_URBANO/OF.XXVII1_2021-2024.pdf" TargetMode="External"/><Relationship Id="rId1579" Type="http://schemas.openxmlformats.org/officeDocument/2006/relationships/hyperlink" Target="http://transparencia.comitan.gob.mx/ART85/XXVII/DESARROLLO_URBANO/04831.pdf" TargetMode="External"/><Relationship Id="rId2977" Type="http://schemas.openxmlformats.org/officeDocument/2006/relationships/hyperlink" Target="http://transparencia.comitan.gob.mx/ART85/XXVII/DESARROLLO_URBANO/OFICIO_XXVII_2022.pdf" TargetMode="External"/><Relationship Id="rId949" Type="http://schemas.openxmlformats.org/officeDocument/2006/relationships/hyperlink" Target="http://transparencia.comitan.gob.mx/ART85/XXVII/DESARROLLO_URBANO/S003755.pdf" TargetMode="External"/><Relationship Id="rId1786" Type="http://schemas.openxmlformats.org/officeDocument/2006/relationships/hyperlink" Target="http://transparencia.comitan.gob.mx/ART85/XXVII/DESARROLLO_URBANO/05766.pdf" TargetMode="External"/><Relationship Id="rId1993" Type="http://schemas.openxmlformats.org/officeDocument/2006/relationships/hyperlink" Target="http://transparencia.comitan.gob.mx/ART85/XXVII/DESARROLLO_URBANO/23517.pdf" TargetMode="External"/><Relationship Id="rId2837" Type="http://schemas.openxmlformats.org/officeDocument/2006/relationships/hyperlink" Target="http://transparencia.comitan.gob.mx/ART85/XXVII/DESARROLLO_URBANO/05648.pdf" TargetMode="External"/><Relationship Id="rId78" Type="http://schemas.openxmlformats.org/officeDocument/2006/relationships/hyperlink" Target="http://transparencia.comitan.gob.mx/ART85/XXVII/DESARROLLO_URBANO/04986.pdf" TargetMode="External"/><Relationship Id="rId809" Type="http://schemas.openxmlformats.org/officeDocument/2006/relationships/hyperlink" Target="http://transparencia.comitan.gob.mx/ART85/XXVII/DESARROLLO_URBANO/S003613.pdf" TargetMode="External"/><Relationship Id="rId1439" Type="http://schemas.openxmlformats.org/officeDocument/2006/relationships/hyperlink" Target="http://transparencia.comitan.gob.mx/ART85/XXVII/DESARROLLO_URBANO/05151.pdf" TargetMode="External"/><Relationship Id="rId1646" Type="http://schemas.openxmlformats.org/officeDocument/2006/relationships/hyperlink" Target="http://transparencia.comitan.gob.mx/ART85/XXVII/DESARROLLO_URBANO/05459.pdf" TargetMode="External"/><Relationship Id="rId1853" Type="http://schemas.openxmlformats.org/officeDocument/2006/relationships/hyperlink" Target="http://transparencia.comitan.gob.mx/ART85/XXVII/DESARROLLO_URBANO/05546.pdf" TargetMode="External"/><Relationship Id="rId2904" Type="http://schemas.openxmlformats.org/officeDocument/2006/relationships/hyperlink" Target="http://transparencia.comitan.gob.mx/ART85/XXVII/DESARROLLO_URBANO/OF.XXVII1_2021-2024.pdf" TargetMode="External"/><Relationship Id="rId1506" Type="http://schemas.openxmlformats.org/officeDocument/2006/relationships/hyperlink" Target="http://transparencia.comitan.gob.mx/ART85/XXVII/DESARROLLO_URBANO/05635.pdf" TargetMode="External"/><Relationship Id="rId1713" Type="http://schemas.openxmlformats.org/officeDocument/2006/relationships/hyperlink" Target="http://transparencia.comitan.gob.mx/ART85/XXVII/DESARROLLO_URBANO/05354.pdf" TargetMode="External"/><Relationship Id="rId1920" Type="http://schemas.openxmlformats.org/officeDocument/2006/relationships/hyperlink" Target="http://transparencia.comitan.gob.mx/ART85/XXVII/DESARROLLO_URBANO/05739.pdf" TargetMode="External"/><Relationship Id="rId3678" Type="http://schemas.openxmlformats.org/officeDocument/2006/relationships/hyperlink" Target="http://transparencia.comitan.gob.mx/ART85/XXVII/DESARROLLO_URBANO/OFICIO_XXVII_2022.pdf" TargetMode="External"/><Relationship Id="rId599" Type="http://schemas.openxmlformats.org/officeDocument/2006/relationships/hyperlink" Target="http://transparencia.comitan.gob.mx/ART85/XXVII/DESARROLLO_URBANO/S003389.pdf" TargetMode="External"/><Relationship Id="rId2487" Type="http://schemas.openxmlformats.org/officeDocument/2006/relationships/hyperlink" Target="http://transparencia.comitan.gob.mx/ART85/XXVII/DESARROLLO_URBANO/OF.XXVII1_2021-2024.pdf" TargetMode="External"/><Relationship Id="rId2694" Type="http://schemas.openxmlformats.org/officeDocument/2006/relationships/hyperlink" Target="http://transparencia.comitan.gob.mx/ART85/XXVII/DESARROLLO_URBANO/OF.XXVII1_2021-2024.pdf" TargetMode="External"/><Relationship Id="rId3538" Type="http://schemas.openxmlformats.org/officeDocument/2006/relationships/hyperlink" Target="http://transparencia.comitan.gob.mx/ART85/XXVII/DESARROLLO_URBANO/P0005.pdf" TargetMode="External"/><Relationship Id="rId3745" Type="http://schemas.openxmlformats.org/officeDocument/2006/relationships/hyperlink" Target="http://transparencia.comitan.gob.mx/ART85/XXVII/DESARROLLO_URBANO/OF.XXVII1_2021-2024.pdf" TargetMode="External"/><Relationship Id="rId459" Type="http://schemas.openxmlformats.org/officeDocument/2006/relationships/hyperlink" Target="http://transparencia.comitan.gob.mx/ART85/XXVII/DESARROLLO_URBANO/A002388.pdf" TargetMode="External"/><Relationship Id="rId666" Type="http://schemas.openxmlformats.org/officeDocument/2006/relationships/hyperlink" Target="http://transparencia.comitan.gob.mx/ART85/XXVII/DESARROLLO_URBANO/S003456.pdf" TargetMode="External"/><Relationship Id="rId873" Type="http://schemas.openxmlformats.org/officeDocument/2006/relationships/hyperlink" Target="http://transparencia.comitan.gob.mx/ART85/XXVII/DESARROLLO_URBANO/S003679.pdf" TargetMode="External"/><Relationship Id="rId1089" Type="http://schemas.openxmlformats.org/officeDocument/2006/relationships/hyperlink" Target="http://transparencia.comitan.gob.mx/ART85/XXVII/DESARROLLO_URBANO/S003895.pdf" TargetMode="External"/><Relationship Id="rId1296" Type="http://schemas.openxmlformats.org/officeDocument/2006/relationships/hyperlink" Target="http://transparencia.comitan.gob.mx/ART85/XXVII/DESARROLLO_URBANO/05195.pdf" TargetMode="External"/><Relationship Id="rId2347" Type="http://schemas.openxmlformats.org/officeDocument/2006/relationships/hyperlink" Target="http://transparencia.comitan.gob.mx/ART85/XXVII/DESARROLLO_URBANO/OF.XXVII1_2021-2024.pdf" TargetMode="External"/><Relationship Id="rId2554" Type="http://schemas.openxmlformats.org/officeDocument/2006/relationships/hyperlink" Target="http://transparencia.comitan.gob.mx/ART85/XXVII/DESARROLLO_URBANO/OF.XXVII1_2021-2024.pdf" TargetMode="External"/><Relationship Id="rId319" Type="http://schemas.openxmlformats.org/officeDocument/2006/relationships/hyperlink" Target="http://transparencia.comitan.gob.mx/ART85/XXVII/DESARROLLO_URBANO/A002013.pdf" TargetMode="External"/><Relationship Id="rId526" Type="http://schemas.openxmlformats.org/officeDocument/2006/relationships/hyperlink" Target="http://transparencia.comitan.gob.mx/ART85/XXVII/DESARROLLO_URBANO/S003286.pdf" TargetMode="External"/><Relationship Id="rId1156" Type="http://schemas.openxmlformats.org/officeDocument/2006/relationships/hyperlink" Target="http://transparencia.comitan.gob.mx/ART85/XXVII/DESARROLLO_URBANO/S003971.pdf" TargetMode="External"/><Relationship Id="rId1363" Type="http://schemas.openxmlformats.org/officeDocument/2006/relationships/hyperlink" Target="http://transparencia.comitan.gob.mx/ART85/XXVII/DESARROLLO_URBANO/04927.pdf" TargetMode="External"/><Relationship Id="rId2207" Type="http://schemas.openxmlformats.org/officeDocument/2006/relationships/hyperlink" Target="http://transparencia.comitan.gob.mx/ART85/XXVII/DESARROLLO_URBANO/OF.XXVII1_2021-2024.pdf" TargetMode="External"/><Relationship Id="rId2761" Type="http://schemas.openxmlformats.org/officeDocument/2006/relationships/hyperlink" Target="http://transparencia.comitan.gob.mx/ART85/XXVII/DESARROLLO_URBANO/OF.XXVII1_2021-2024.pdf" TargetMode="External"/><Relationship Id="rId3605" Type="http://schemas.openxmlformats.org/officeDocument/2006/relationships/hyperlink" Target="http://transparencia.comitan.gob.mx/ART85/XXVII/DESARROLLO_URBANO/OF.XXVII1_2021-2024.pdf" TargetMode="External"/><Relationship Id="rId733" Type="http://schemas.openxmlformats.org/officeDocument/2006/relationships/hyperlink" Target="http://transparencia.comitan.gob.mx/ART85/XXVII/DESARROLLO_URBANO/S003536.pdf" TargetMode="External"/><Relationship Id="rId940" Type="http://schemas.openxmlformats.org/officeDocument/2006/relationships/hyperlink" Target="http://transparencia.comitan.gob.mx/ART85/XXVII/DESARROLLO_URBANO/S003746.pdf" TargetMode="External"/><Relationship Id="rId1016" Type="http://schemas.openxmlformats.org/officeDocument/2006/relationships/hyperlink" Target="http://transparencia.comitan.gob.mx/ART85/XXVII/DESARROLLO_URBANO/S003822.pdf" TargetMode="External"/><Relationship Id="rId1570" Type="http://schemas.openxmlformats.org/officeDocument/2006/relationships/hyperlink" Target="http://transparencia.comitan.gob.mx/ART85/XXVII/DESARROLLO_URBANO/05395.pdf" TargetMode="External"/><Relationship Id="rId2414" Type="http://schemas.openxmlformats.org/officeDocument/2006/relationships/hyperlink" Target="http://transparencia.comitan.gob.mx/ART85/XXVII/DESARROLLO_URBANO/OF.XXVII1_2021-2024.pdf" TargetMode="External"/><Relationship Id="rId2621" Type="http://schemas.openxmlformats.org/officeDocument/2006/relationships/hyperlink" Target="http://transparencia.comitan.gob.mx/ART85/XXVII/DESARROLLO_URBANO/OF.XXVII1_2021-2024.pdf" TargetMode="External"/><Relationship Id="rId800" Type="http://schemas.openxmlformats.org/officeDocument/2006/relationships/hyperlink" Target="http://transparencia.comitan.gob.mx/ART85/XXVII/DESARROLLO_URBANO/S003604.pdf" TargetMode="External"/><Relationship Id="rId1223" Type="http://schemas.openxmlformats.org/officeDocument/2006/relationships/hyperlink" Target="http://transparencia.comitan.gob.mx/ART85/XXVII/DESARROLLO_URBANO/C000854.pdf" TargetMode="External"/><Relationship Id="rId1430" Type="http://schemas.openxmlformats.org/officeDocument/2006/relationships/hyperlink" Target="http://transparencia.comitan.gob.mx/ART85/XXVII/DESARROLLO_URBANO/05131.pdf" TargetMode="External"/><Relationship Id="rId3188" Type="http://schemas.openxmlformats.org/officeDocument/2006/relationships/hyperlink" Target="http://transparencia.comitan.gob.mx/ART85/XXVII/DESARROLLO_URBANO/OFICIO_XXVII_2022.pdf" TargetMode="External"/><Relationship Id="rId3395" Type="http://schemas.openxmlformats.org/officeDocument/2006/relationships/hyperlink" Target="http://transparencia.comitan.gob.mx/ART85/XXVII/DESARROLLO_URBANO/05027.pdf" TargetMode="External"/><Relationship Id="rId3048" Type="http://schemas.openxmlformats.org/officeDocument/2006/relationships/hyperlink" Target="http://transparencia.comitan.gob.mx/ART85/XXVII/DESARROLLO_URBANO/US0590.pdf" TargetMode="External"/><Relationship Id="rId3255" Type="http://schemas.openxmlformats.org/officeDocument/2006/relationships/hyperlink" Target="http://transparencia.comitan.gob.mx/ART85/XXVII/DESARROLLO_URBANO/OF.XXVII1_2021-2024.pdf" TargetMode="External"/><Relationship Id="rId3462" Type="http://schemas.openxmlformats.org/officeDocument/2006/relationships/hyperlink" Target="http://transparencia.comitan.gob.mx/ART85/XXVII/DESARROLLO_URBANO/OF.XXVII1_2021-2024.pdf" TargetMode="External"/><Relationship Id="rId176" Type="http://schemas.openxmlformats.org/officeDocument/2006/relationships/hyperlink" Target="http://transparencia.comitan.gob.mx/ART85/XXVII/DESARROLLO_URBANO/05603.pdf" TargetMode="External"/><Relationship Id="rId383" Type="http://schemas.openxmlformats.org/officeDocument/2006/relationships/hyperlink" Target="http://transparencia.comitan.gob.mx/ART85/XXVII/DESARROLLO_URBANO/A002259.pdf" TargetMode="External"/><Relationship Id="rId590" Type="http://schemas.openxmlformats.org/officeDocument/2006/relationships/hyperlink" Target="http://transparencia.comitan.gob.mx/ART85/XXVII/DESARROLLO_URBANO/S003379.pdf" TargetMode="External"/><Relationship Id="rId2064" Type="http://schemas.openxmlformats.org/officeDocument/2006/relationships/hyperlink" Target="http://transparencia.comitan.gob.mx/ART85/XXVII/DESARROLLO_URBANO/OF.XXVII1_2021-2024.pdf" TargetMode="External"/><Relationship Id="rId2271" Type="http://schemas.openxmlformats.org/officeDocument/2006/relationships/hyperlink" Target="http://transparencia.comitan.gob.mx/ART85/XXVII/DESARROLLO_URBANO/OF.XXVII1_2021-2024.pdf" TargetMode="External"/><Relationship Id="rId3115" Type="http://schemas.openxmlformats.org/officeDocument/2006/relationships/hyperlink" Target="http://transparencia.comitan.gob.mx/ART85/XXVII/DESARROLLO_URBANO/21342.pdf" TargetMode="External"/><Relationship Id="rId3322" Type="http://schemas.openxmlformats.org/officeDocument/2006/relationships/hyperlink" Target="http://transparencia.comitan.gob.mx/ART85/XXVII/DESARROLLO_URBANO/T000362.pdf" TargetMode="External"/><Relationship Id="rId243" Type="http://schemas.openxmlformats.org/officeDocument/2006/relationships/hyperlink" Target="http://transparencia.comitan.gob.mx/ART85/XXVII/DESARROLLO_URBANO/OF.XXVII1_2021-2024.pdf" TargetMode="External"/><Relationship Id="rId450" Type="http://schemas.openxmlformats.org/officeDocument/2006/relationships/hyperlink" Target="http://transparencia.comitan.gob.mx/ART85/XXVII/DESARROLLO_URBANO/A002379.pdf" TargetMode="External"/><Relationship Id="rId1080" Type="http://schemas.openxmlformats.org/officeDocument/2006/relationships/hyperlink" Target="http://transparencia.comitan.gob.mx/ART85/XXVII/DESARROLLO_URBANO/S003886.pdf" TargetMode="External"/><Relationship Id="rId2131" Type="http://schemas.openxmlformats.org/officeDocument/2006/relationships/hyperlink" Target="http://transparencia.comitan.gob.mx/ART85/XXVII/DESARROLLO_URBANO/OF.XXVII1_2021-2024.pdf" TargetMode="External"/><Relationship Id="rId103" Type="http://schemas.openxmlformats.org/officeDocument/2006/relationships/hyperlink" Target="http://transparencia.comitan.gob.mx/ART85/XXVII/DESARROLLO_URBANO/04892.pdf" TargetMode="External"/><Relationship Id="rId310" Type="http://schemas.openxmlformats.org/officeDocument/2006/relationships/hyperlink" Target="http://transparencia.comitan.gob.mx/ART85/XXVII/DESARROLLO_URBANO/A001942.pdf" TargetMode="External"/><Relationship Id="rId1897" Type="http://schemas.openxmlformats.org/officeDocument/2006/relationships/hyperlink" Target="http://transparencia.comitan.gob.mx/ART85/XXVII/DESARROLLO_URBANO/05661.pdf" TargetMode="External"/><Relationship Id="rId2948" Type="http://schemas.openxmlformats.org/officeDocument/2006/relationships/hyperlink" Target="http://transparencia.comitan.gob.mx/ART85/XXVII/DESARROLLO_URBANO/PA000152.pdf" TargetMode="External"/><Relationship Id="rId1757" Type="http://schemas.openxmlformats.org/officeDocument/2006/relationships/hyperlink" Target="http://transparencia.comitan.gob.mx/ART85/XXVII/DESARROLLO_URBANO/05332.pdf" TargetMode="External"/><Relationship Id="rId1964" Type="http://schemas.openxmlformats.org/officeDocument/2006/relationships/hyperlink" Target="http://transparencia.comitan.gob.mx/ART85/XXVII/DESARROLLO_URBANO/05670.pdf" TargetMode="External"/><Relationship Id="rId2808" Type="http://schemas.openxmlformats.org/officeDocument/2006/relationships/hyperlink" Target="http://transparencia.comitan.gob.mx/ART85/XXVII/DESARROLLO_URBANO/05074.pdf" TargetMode="External"/><Relationship Id="rId49" Type="http://schemas.openxmlformats.org/officeDocument/2006/relationships/hyperlink" Target="http://transparencia.comitan.gob.mx/ART85/XXVII/DESARROLLO_URBANO/05026.pdf" TargetMode="External"/><Relationship Id="rId1617" Type="http://schemas.openxmlformats.org/officeDocument/2006/relationships/hyperlink" Target="http://transparencia.comitan.gob.mx/ART85/XXVII/DESARROLLO_URBANO/05387.pdf" TargetMode="External"/><Relationship Id="rId1824" Type="http://schemas.openxmlformats.org/officeDocument/2006/relationships/hyperlink" Target="http://transparencia.comitan.gob.mx/ART85/XXVII/DESARROLLO_URBANO/05485.pdf" TargetMode="External"/><Relationship Id="rId2598" Type="http://schemas.openxmlformats.org/officeDocument/2006/relationships/hyperlink" Target="http://transparencia.comitan.gob.mx/ART85/XXVII/DESARROLLO_URBANO/OF.XXVII1_2021-2024.pdf" TargetMode="External"/><Relationship Id="rId3649" Type="http://schemas.openxmlformats.org/officeDocument/2006/relationships/hyperlink" Target="http://transparencia.comitan.gob.mx/ART85/XXVII/DESARROLLO_URBANO/05187.pdf" TargetMode="External"/><Relationship Id="rId777" Type="http://schemas.openxmlformats.org/officeDocument/2006/relationships/hyperlink" Target="http://transparencia.comitan.gob.mx/ART85/XXVII/DESARROLLO_URBANO/S003581.pdf" TargetMode="External"/><Relationship Id="rId984" Type="http://schemas.openxmlformats.org/officeDocument/2006/relationships/hyperlink" Target="http://transparencia.comitan.gob.mx/ART85/XXVII/DESARROLLO_URBANO/S003790.pdf" TargetMode="External"/><Relationship Id="rId2458" Type="http://schemas.openxmlformats.org/officeDocument/2006/relationships/hyperlink" Target="http://transparencia.comitan.gob.mx/ART85/XXVII/DESARROLLO_URBANO/OF.XXVII1_2021-2024.pdf" TargetMode="External"/><Relationship Id="rId2665" Type="http://schemas.openxmlformats.org/officeDocument/2006/relationships/hyperlink" Target="http://transparencia.comitan.gob.mx/ART85/XXVII/DESARROLLO_URBANO/OF.XXVII1_2021-2024.pdf" TargetMode="External"/><Relationship Id="rId2872" Type="http://schemas.openxmlformats.org/officeDocument/2006/relationships/hyperlink" Target="http://transparencia.comitan.gob.mx/ART85/XXVII/DESARROLLO_URBANO/OF.XXVII1_2021-2024.pdf" TargetMode="External"/><Relationship Id="rId3509" Type="http://schemas.openxmlformats.org/officeDocument/2006/relationships/hyperlink" Target="http://transparencia.comitan.gob.mx/ART85/XXVII/DESARROLLO_URBANO/OF.XXVII1_2021-2024.pdf" TargetMode="External"/><Relationship Id="rId3716" Type="http://schemas.openxmlformats.org/officeDocument/2006/relationships/hyperlink" Target="http://transparencia.comitan.gob.mx/ART85/XXVII/DESARROLLO_URBANO/OF.XXVII1_2021-2024.pdf" TargetMode="External"/><Relationship Id="rId637" Type="http://schemas.openxmlformats.org/officeDocument/2006/relationships/hyperlink" Target="http://transparencia.comitan.gob.mx/ART85/XXVII/DESARROLLO_URBANO/S003427.pdf" TargetMode="External"/><Relationship Id="rId844" Type="http://schemas.openxmlformats.org/officeDocument/2006/relationships/hyperlink" Target="http://transparencia.comitan.gob.mx/ART85/XXVII/DESARROLLO_URBANO/S003650.pdf" TargetMode="External"/><Relationship Id="rId1267" Type="http://schemas.openxmlformats.org/officeDocument/2006/relationships/hyperlink" Target="http://transparencia.comitan.gob.mx/ART85/XXVII/DESARROLLO_URBANO/22312.pdf" TargetMode="External"/><Relationship Id="rId1474" Type="http://schemas.openxmlformats.org/officeDocument/2006/relationships/hyperlink" Target="http://transparencia.comitan.gob.mx/ART85/XXVII/DESARROLLO_URBANO/04971.pdf" TargetMode="External"/><Relationship Id="rId1681" Type="http://schemas.openxmlformats.org/officeDocument/2006/relationships/hyperlink" Target="http://transparencia.comitan.gob.mx/ART85/XXVII/DESARROLLO_URBANO/05522.pdf" TargetMode="External"/><Relationship Id="rId2318" Type="http://schemas.openxmlformats.org/officeDocument/2006/relationships/hyperlink" Target="http://transparencia.comitan.gob.mx/ART85/XXVII/DESARROLLO_URBANO/OF.XXVII1_2021-2024.pdf" TargetMode="External"/><Relationship Id="rId2525" Type="http://schemas.openxmlformats.org/officeDocument/2006/relationships/hyperlink" Target="http://transparencia.comitan.gob.mx/ART85/XXVII/DESARROLLO_URBANO/OF.XXVII1_2021-2024.pdf" TargetMode="External"/><Relationship Id="rId2732" Type="http://schemas.openxmlformats.org/officeDocument/2006/relationships/hyperlink" Target="http://transparencia.comitan.gob.mx/ART85/XXVII/DESARROLLO_URBANO/OF.XXVII1_2021-2024.pdf" TargetMode="External"/><Relationship Id="rId704" Type="http://schemas.openxmlformats.org/officeDocument/2006/relationships/hyperlink" Target="http://transparencia.comitan.gob.mx/ART85/XXVII/DESARROLLO_URBANO/S003503.pdf" TargetMode="External"/><Relationship Id="rId911" Type="http://schemas.openxmlformats.org/officeDocument/2006/relationships/hyperlink" Target="http://transparencia.comitan.gob.mx/ART85/XXVII/DESARROLLO_URBANO/S003717.pdf" TargetMode="External"/><Relationship Id="rId1127" Type="http://schemas.openxmlformats.org/officeDocument/2006/relationships/hyperlink" Target="http://transparencia.comitan.gob.mx/ART85/XXVII/DESARROLLO_URBANO/S003937.pdf" TargetMode="External"/><Relationship Id="rId1334" Type="http://schemas.openxmlformats.org/officeDocument/2006/relationships/hyperlink" Target="http://transparencia.comitan.gob.mx/ART85/XXVII/DESARROLLO_URBANO/05062.pdf" TargetMode="External"/><Relationship Id="rId1541" Type="http://schemas.openxmlformats.org/officeDocument/2006/relationships/hyperlink" Target="http://transparencia.comitan.gob.mx/ART85/XXVII/DESARROLLO_URBANO/04972.pdf" TargetMode="External"/><Relationship Id="rId40" Type="http://schemas.openxmlformats.org/officeDocument/2006/relationships/hyperlink" Target="http://transparencia.comitan.gob.mx/ART85/XXVII/DESARROLLO_URBANO/05616.pdf" TargetMode="External"/><Relationship Id="rId1401" Type="http://schemas.openxmlformats.org/officeDocument/2006/relationships/hyperlink" Target="http://transparencia.comitan.gob.mx/ART85/XXVII/DESARROLLO_URBANO/05140.pdf" TargetMode="External"/><Relationship Id="rId3299" Type="http://schemas.openxmlformats.org/officeDocument/2006/relationships/hyperlink" Target="http://transparencia.comitan.gob.mx/ART85/XXVII/DESARROLLO_URBANO/OF.XXVII1_2021-2024.pdf" TargetMode="External"/><Relationship Id="rId3159" Type="http://schemas.openxmlformats.org/officeDocument/2006/relationships/hyperlink" Target="http://transparencia.comitan.gob.mx/ART85/XXVII/DESARROLLO_URBANO/OFICIO_XXVII_2022.pdf" TargetMode="External"/><Relationship Id="rId3366" Type="http://schemas.openxmlformats.org/officeDocument/2006/relationships/hyperlink" Target="http://transparencia.comitan.gob.mx/ART85/XXVII/DESARROLLO_URBANO/05036.pdf" TargetMode="External"/><Relationship Id="rId3573" Type="http://schemas.openxmlformats.org/officeDocument/2006/relationships/hyperlink" Target="http://transparencia.comitan.gob.mx/ART85/XXVII/DESARROLLO_URBANO/OFICIO_XXVII_2022.pdf" TargetMode="External"/><Relationship Id="rId287" Type="http://schemas.openxmlformats.org/officeDocument/2006/relationships/hyperlink" Target="http://transparencia.comitan.gob.mx/ART85/XXVII/DESARROLLO_URBANO/A001877.pdf" TargetMode="External"/><Relationship Id="rId494" Type="http://schemas.openxmlformats.org/officeDocument/2006/relationships/hyperlink" Target="http://transparencia.comitan.gob.mx/ART85/XXVII/DESARROLLO_URBANO/S003041.pdf" TargetMode="External"/><Relationship Id="rId2175" Type="http://schemas.openxmlformats.org/officeDocument/2006/relationships/hyperlink" Target="http://transparencia.comitan.gob.mx/ART85/XXVII/DESARROLLO_URBANO/OF.XXVII1_2021-2024.pdf" TargetMode="External"/><Relationship Id="rId2382" Type="http://schemas.openxmlformats.org/officeDocument/2006/relationships/hyperlink" Target="http://transparencia.comitan.gob.mx/ART85/XXVII/DESARROLLO_URBANO/OF.XXVII1_2021-2024.pdf" TargetMode="External"/><Relationship Id="rId3019" Type="http://schemas.openxmlformats.org/officeDocument/2006/relationships/hyperlink" Target="http://transparencia.comitan.gob.mx/ART85/XXVII/DESARROLLO_URBANO/US0616.pdf" TargetMode="External"/><Relationship Id="rId3226" Type="http://schemas.openxmlformats.org/officeDocument/2006/relationships/hyperlink" Target="http://transparencia.comitan.gob.mx/ART85/XXVII/DESARROLLO_URBANO/OF.XXVII1_2021-2024.pdf" TargetMode="External"/><Relationship Id="rId3780" Type="http://schemas.openxmlformats.org/officeDocument/2006/relationships/hyperlink" Target="http://transparencia.comitan.gob.mx/ART85/XXVII/DESARROLLO_URBANO/OF.XXVII1_2021-2024.pdf" TargetMode="External"/><Relationship Id="rId147" Type="http://schemas.openxmlformats.org/officeDocument/2006/relationships/hyperlink" Target="http://transparencia.comitan.gob.mx/ART85/XXVII/DESARROLLO_URBANO/05757.pdf" TargetMode="External"/><Relationship Id="rId354" Type="http://schemas.openxmlformats.org/officeDocument/2006/relationships/hyperlink" Target="http://transparencia.comitan.gob.mx/ART85/XXVII/DESARROLLO_URBANO/A002220.pdf" TargetMode="External"/><Relationship Id="rId1191" Type="http://schemas.openxmlformats.org/officeDocument/2006/relationships/hyperlink" Target="http://transparencia.comitan.gob.mx/ART85/XXVII/DESARROLLO_URBANO/S004006.pdf" TargetMode="External"/><Relationship Id="rId2035" Type="http://schemas.openxmlformats.org/officeDocument/2006/relationships/hyperlink" Target="http://transparencia.comitan.gob.mx/ART85/XXVII/DESARROLLO_URBANO/OF.XXVII1_2021-2024.pdf" TargetMode="External"/><Relationship Id="rId3433" Type="http://schemas.openxmlformats.org/officeDocument/2006/relationships/hyperlink" Target="http://transparencia.comitan.gob.mx/ART85/XXVII/DESARROLLO_URBANO/OFICIO_XXVII_2022.pdf" TargetMode="External"/><Relationship Id="rId3640" Type="http://schemas.openxmlformats.org/officeDocument/2006/relationships/hyperlink" Target="http://transparencia.comitan.gob.mx/ART85/XXVII/DESARROLLO_URBANO/L000206.pdf" TargetMode="External"/><Relationship Id="rId561" Type="http://schemas.openxmlformats.org/officeDocument/2006/relationships/hyperlink" Target="http://transparencia.comitan.gob.mx/ART85/XXVII/DESARROLLO_URBANO/S003338.pdf" TargetMode="External"/><Relationship Id="rId2242" Type="http://schemas.openxmlformats.org/officeDocument/2006/relationships/hyperlink" Target="http://transparencia.comitan.gob.mx/ART85/XXVII/DESARROLLO_URBANO/OF.XXVII1_2021-2024.pdf" TargetMode="External"/><Relationship Id="rId3500" Type="http://schemas.openxmlformats.org/officeDocument/2006/relationships/hyperlink" Target="http://transparencia.comitan.gob.mx/ART85/XXVII/DESARROLLO_URBANO/OF.XXVII1_2021-2024.pdf" TargetMode="External"/><Relationship Id="rId214" Type="http://schemas.openxmlformats.org/officeDocument/2006/relationships/hyperlink" Target="http://transparencia.comitan.gob.mx/ART85/XXVII/DESARROLLO_URBANO/05249.pdf" TargetMode="External"/><Relationship Id="rId421" Type="http://schemas.openxmlformats.org/officeDocument/2006/relationships/hyperlink" Target="http://transparencia.comitan.gob.mx/ART85/XXVII/DESARROLLO_URBANO/A002341.pdf" TargetMode="External"/><Relationship Id="rId1051" Type="http://schemas.openxmlformats.org/officeDocument/2006/relationships/hyperlink" Target="http://transparencia.comitan.gob.mx/ART85/XXVII/DESARROLLO_URBANO/S003857.pdf" TargetMode="External"/><Relationship Id="rId2102" Type="http://schemas.openxmlformats.org/officeDocument/2006/relationships/hyperlink" Target="http://transparencia.comitan.gob.mx/ART85/XXVII/DESARROLLO_URBANO/OF.XXVII1_2021-2024.pdf" TargetMode="External"/><Relationship Id="rId1868" Type="http://schemas.openxmlformats.org/officeDocument/2006/relationships/hyperlink" Target="http://transparencia.comitan.gob.mx/ART85/XXVII/DESARROLLO_URBANO/05466.pdf" TargetMode="External"/><Relationship Id="rId2919" Type="http://schemas.openxmlformats.org/officeDocument/2006/relationships/hyperlink" Target="http://transparencia.comitan.gob.mx/ART85/XXVII/DESARROLLO_URBANO/OF.XXVII1_2021-2024.pdf" TargetMode="External"/><Relationship Id="rId3083" Type="http://schemas.openxmlformats.org/officeDocument/2006/relationships/hyperlink" Target="http://transparencia.comitan.gob.mx/ART85/XXVII/DESARROLLO_URBANO/05068.pdf" TargetMode="External"/><Relationship Id="rId3290" Type="http://schemas.openxmlformats.org/officeDocument/2006/relationships/hyperlink" Target="http://transparencia.comitan.gob.mx/ART85/XXVII/DESARROLLO_URBANO/OF.XXVII1_2021-2024.pdf" TargetMode="External"/><Relationship Id="rId1728" Type="http://schemas.openxmlformats.org/officeDocument/2006/relationships/hyperlink" Target="http://transparencia.comitan.gob.mx/ART85/XXVII/DESARROLLO_URBANO/05020.pdf" TargetMode="External"/><Relationship Id="rId1935" Type="http://schemas.openxmlformats.org/officeDocument/2006/relationships/hyperlink" Target="http://transparencia.comitan.gob.mx/ART85/XXVII/DESARROLLO_URBANO/05728.pdf" TargetMode="External"/><Relationship Id="rId3150" Type="http://schemas.openxmlformats.org/officeDocument/2006/relationships/hyperlink" Target="http://transparencia.comitan.gob.mx/ART85/XXVII/DESARROLLO_URBANO/OFICIO_XXVII_2022.pdf" TargetMode="External"/><Relationship Id="rId3010" Type="http://schemas.openxmlformats.org/officeDocument/2006/relationships/hyperlink" Target="http://transparencia.comitan.gob.mx/ART85/XXVII/DESARROLLO_URBANO/OF.XXVII1_2021-2024.pdf" TargetMode="External"/><Relationship Id="rId4" Type="http://schemas.openxmlformats.org/officeDocument/2006/relationships/hyperlink" Target="http://transparencia.comitan.gob.mx/ART85/XXVII/DESARROLLO_URBANO/05077.pdf" TargetMode="External"/><Relationship Id="rId888" Type="http://schemas.openxmlformats.org/officeDocument/2006/relationships/hyperlink" Target="http://transparencia.comitan.gob.mx/ART85/XXVII/DESARROLLO_URBANO/S003694.pdf" TargetMode="External"/><Relationship Id="rId2569" Type="http://schemas.openxmlformats.org/officeDocument/2006/relationships/hyperlink" Target="http://transparencia.comitan.gob.mx/ART85/XXVII/DESARROLLO_URBANO/OF.XXVII1_2021-2024.pdf" TargetMode="External"/><Relationship Id="rId2776" Type="http://schemas.openxmlformats.org/officeDocument/2006/relationships/hyperlink" Target="http://transparencia.comitan.gob.mx/ART85/XXVII/DESARROLLO_URBANO/R000195.pdf" TargetMode="External"/><Relationship Id="rId2983" Type="http://schemas.openxmlformats.org/officeDocument/2006/relationships/hyperlink" Target="http://transparencia.comitan.gob.mx/ART85/XXVII/DESARROLLO_URBANO/OF.XXVII1_2021-2024.pdf" TargetMode="External"/><Relationship Id="rId748" Type="http://schemas.openxmlformats.org/officeDocument/2006/relationships/hyperlink" Target="http://transparencia.comitan.gob.mx/ART85/XXVII/DESARROLLO_URBANO/S003551.pdf" TargetMode="External"/><Relationship Id="rId955" Type="http://schemas.openxmlformats.org/officeDocument/2006/relationships/hyperlink" Target="http://transparencia.comitan.gob.mx/ART85/XXVII/DESARROLLO_URBANO/S003761.pdf" TargetMode="External"/><Relationship Id="rId1378" Type="http://schemas.openxmlformats.org/officeDocument/2006/relationships/hyperlink" Target="http://transparencia.comitan.gob.mx/ART85/XXVII/DESARROLLO_URBANO/05138.pdf" TargetMode="External"/><Relationship Id="rId1585" Type="http://schemas.openxmlformats.org/officeDocument/2006/relationships/hyperlink" Target="http://transparencia.comitan.gob.mx/ART85/XXVII/DESARROLLO_URBANO/05490.pdf" TargetMode="External"/><Relationship Id="rId1792" Type="http://schemas.openxmlformats.org/officeDocument/2006/relationships/hyperlink" Target="http://transparencia.comitan.gob.mx/ART85/XXVII/DESARROLLO_URBANO/05701.pdf" TargetMode="External"/><Relationship Id="rId2429" Type="http://schemas.openxmlformats.org/officeDocument/2006/relationships/hyperlink" Target="http://transparencia.comitan.gob.mx/ART85/XXVII/DESARROLLO_URBANO/OF.XXVII1_2021-2024.pdf" TargetMode="External"/><Relationship Id="rId2636" Type="http://schemas.openxmlformats.org/officeDocument/2006/relationships/hyperlink" Target="http://transparencia.comitan.gob.mx/ART85/XXVII/DESARROLLO_URBANO/OF.XXVII1_2021-2024.pdf" TargetMode="External"/><Relationship Id="rId2843" Type="http://schemas.openxmlformats.org/officeDocument/2006/relationships/hyperlink" Target="http://transparencia.comitan.gob.mx/ART85/XXVII/DESARROLLO_URBANO/OFICIO_XXVII_2022.pdf" TargetMode="External"/><Relationship Id="rId84" Type="http://schemas.openxmlformats.org/officeDocument/2006/relationships/hyperlink" Target="http://transparencia.comitan.gob.mx/ART85/XXVII/DESARROLLO_URBANO/05183.pdf" TargetMode="External"/><Relationship Id="rId608" Type="http://schemas.openxmlformats.org/officeDocument/2006/relationships/hyperlink" Target="http://transparencia.comitan.gob.mx/ART85/XXVII/DESARROLLO_URBANO/S003398.pdf" TargetMode="External"/><Relationship Id="rId815" Type="http://schemas.openxmlformats.org/officeDocument/2006/relationships/hyperlink" Target="http://transparencia.comitan.gob.mx/ART85/XXVII/DESARROLLO_URBANO/S003619.pdf" TargetMode="External"/><Relationship Id="rId1238" Type="http://schemas.openxmlformats.org/officeDocument/2006/relationships/hyperlink" Target="http://transparencia.comitan.gob.mx/ART85/XXVII/DESARROLLO_URBANO/C000881.pdf" TargetMode="External"/><Relationship Id="rId1445" Type="http://schemas.openxmlformats.org/officeDocument/2006/relationships/hyperlink" Target="http://transparencia.comitan.gob.mx/ART85/XXVII/DESARROLLO_URBANO/05233.pdf" TargetMode="External"/><Relationship Id="rId1652" Type="http://schemas.openxmlformats.org/officeDocument/2006/relationships/hyperlink" Target="http://transparencia.comitan.gob.mx/ART85/XXVII/DESARROLLO_URBANO/05404.pdf" TargetMode="External"/><Relationship Id="rId1305" Type="http://schemas.openxmlformats.org/officeDocument/2006/relationships/hyperlink" Target="http://transparencia.comitan.gob.mx/ART85/XXVII/DESARROLLO_URBANO/04980.pdf" TargetMode="External"/><Relationship Id="rId2703" Type="http://schemas.openxmlformats.org/officeDocument/2006/relationships/hyperlink" Target="http://transparencia.comitan.gob.mx/ART85/XXVII/DESARROLLO_URBANO/OF.XXVII1_2021-2024.pdf" TargetMode="External"/><Relationship Id="rId2910" Type="http://schemas.openxmlformats.org/officeDocument/2006/relationships/hyperlink" Target="http://transparencia.comitan.gob.mx/ART85/XXVII/DESARROLLO_URBANO/OF.XXVII1_2021-2024.pdf" TargetMode="External"/><Relationship Id="rId1512" Type="http://schemas.openxmlformats.org/officeDocument/2006/relationships/hyperlink" Target="http://transparencia.comitan.gob.mx/ART85/XXVII/DESARROLLO_URBANO/05619.pdf" TargetMode="External"/><Relationship Id="rId11" Type="http://schemas.openxmlformats.org/officeDocument/2006/relationships/hyperlink" Target="http://transparencia.comitan.gob.mx/ART85/XXVII/DESARROLLO_URBANO/05203.pdf" TargetMode="External"/><Relationship Id="rId398" Type="http://schemas.openxmlformats.org/officeDocument/2006/relationships/hyperlink" Target="http://transparencia.comitan.gob.mx/ART85/XXVII/DESARROLLO_URBANO/A002313.pdf" TargetMode="External"/><Relationship Id="rId2079" Type="http://schemas.openxmlformats.org/officeDocument/2006/relationships/hyperlink" Target="http://transparencia.comitan.gob.mx/ART85/XXVII/DESARROLLO_URBANO/OF.XXVII1_2021-2024.pdf" TargetMode="External"/><Relationship Id="rId3477" Type="http://schemas.openxmlformats.org/officeDocument/2006/relationships/hyperlink" Target="http://transparencia.comitan.gob.mx/ART85/XXVII/DESARROLLO_URBANO/OF.XXVII1_2021-2024.pdf" TargetMode="External"/><Relationship Id="rId3684" Type="http://schemas.openxmlformats.org/officeDocument/2006/relationships/hyperlink" Target="http://transparencia.comitan.gob.mx/ART85/XXVII/DESARROLLO_URBANO/OFICIO_XXVII_2022.pdf" TargetMode="External"/><Relationship Id="rId2286" Type="http://schemas.openxmlformats.org/officeDocument/2006/relationships/hyperlink" Target="http://transparencia.comitan.gob.mx/ART85/XXVII/DESARROLLO_URBANO/OF.XXVII1_2021-2024.pdf" TargetMode="External"/><Relationship Id="rId2493" Type="http://schemas.openxmlformats.org/officeDocument/2006/relationships/hyperlink" Target="http://transparencia.comitan.gob.mx/ART85/XXVII/DESARROLLO_URBANO/OF.XXVII1_2021-2024.pdf" TargetMode="External"/><Relationship Id="rId3337" Type="http://schemas.openxmlformats.org/officeDocument/2006/relationships/hyperlink" Target="http://transparencia.comitan.gob.mx/ART85/XXVII/DESARROLLO_URBANO/T000405.pdf" TargetMode="External"/><Relationship Id="rId3544" Type="http://schemas.openxmlformats.org/officeDocument/2006/relationships/hyperlink" Target="http://transparencia.comitan.gob.mx/ART85/XXVII/DESARROLLO_URBANO/P0014.pdf" TargetMode="External"/><Relationship Id="rId3751" Type="http://schemas.openxmlformats.org/officeDocument/2006/relationships/hyperlink" Target="http://transparencia.comitan.gob.mx/ART85/XXVII/DESARROLLO_URBANO/OF.XXVII1_2021-2024.pdf" TargetMode="External"/><Relationship Id="rId258" Type="http://schemas.openxmlformats.org/officeDocument/2006/relationships/hyperlink" Target="http://transparencia.comitan.gob.mx/ART85/XXVII/DESARROLLO_URBANO/OF.XXVII1_2021-2024.pdf" TargetMode="External"/><Relationship Id="rId465" Type="http://schemas.openxmlformats.org/officeDocument/2006/relationships/hyperlink" Target="http://transparencia.comitan.gob.mx/ART85/XXVII/DESARROLLO_URBANO/A002394.pdf" TargetMode="External"/><Relationship Id="rId672" Type="http://schemas.openxmlformats.org/officeDocument/2006/relationships/hyperlink" Target="http://transparencia.comitan.gob.mx/ART85/XXVII/DESARROLLO_URBANO/S003462.pdf" TargetMode="External"/><Relationship Id="rId1095" Type="http://schemas.openxmlformats.org/officeDocument/2006/relationships/hyperlink" Target="http://transparencia.comitan.gob.mx/ART85/XXVII/DESARROLLO_URBANO/S003901.pdf" TargetMode="External"/><Relationship Id="rId2146" Type="http://schemas.openxmlformats.org/officeDocument/2006/relationships/hyperlink" Target="http://transparencia.comitan.gob.mx/ART85/XXVII/DESARROLLO_URBANO/OF.XXVII1_2021-2024.pdf" TargetMode="External"/><Relationship Id="rId2353" Type="http://schemas.openxmlformats.org/officeDocument/2006/relationships/hyperlink" Target="http://transparencia.comitan.gob.mx/ART85/XXVII/DESARROLLO_URBANO/OF.XXVII1_2021-2024.pdf" TargetMode="External"/><Relationship Id="rId2560" Type="http://schemas.openxmlformats.org/officeDocument/2006/relationships/hyperlink" Target="http://transparencia.comitan.gob.mx/ART85/XXVII/DESARROLLO_URBANO/OF.XXVII1_2021-2024.pdf" TargetMode="External"/><Relationship Id="rId3404" Type="http://schemas.openxmlformats.org/officeDocument/2006/relationships/hyperlink" Target="http://transparencia.comitan.gob.mx/ART85/XXVII/DESARROLLO_URBANO/05027.pdf" TargetMode="External"/><Relationship Id="rId3611" Type="http://schemas.openxmlformats.org/officeDocument/2006/relationships/hyperlink" Target="http://transparencia.comitan.gob.mx/ART85/XXVII/DESARROLLO_URBANO/OF.XXVII1_2021-2024.pdf" TargetMode="External"/><Relationship Id="rId118" Type="http://schemas.openxmlformats.org/officeDocument/2006/relationships/hyperlink" Target="http://transparencia.comitan.gob.mx/ART85/XXVII/DESARROLLO_URBANO/05264.pdf" TargetMode="External"/><Relationship Id="rId325" Type="http://schemas.openxmlformats.org/officeDocument/2006/relationships/hyperlink" Target="http://transparencia.comitan.gob.mx/ART85/XXVII/DESARROLLO_URBANO/A002158.pdf" TargetMode="External"/><Relationship Id="rId532" Type="http://schemas.openxmlformats.org/officeDocument/2006/relationships/hyperlink" Target="http://transparencia.comitan.gob.mx/ART85/XXVII/DESARROLLO_URBANO/S003304.pdf" TargetMode="External"/><Relationship Id="rId1162" Type="http://schemas.openxmlformats.org/officeDocument/2006/relationships/hyperlink" Target="http://transparencia.comitan.gob.mx/ART85/XXVII/DESARROLLO_URBANO/S003977.pdf" TargetMode="External"/><Relationship Id="rId2006" Type="http://schemas.openxmlformats.org/officeDocument/2006/relationships/hyperlink" Target="http://transparencia.comitan.gob.mx/ART85/XXVII/DESARROLLO_URBANO/05188.pdf" TargetMode="External"/><Relationship Id="rId2213" Type="http://schemas.openxmlformats.org/officeDocument/2006/relationships/hyperlink" Target="http://transparencia.comitan.gob.mx/ART85/XXVII/DESARROLLO_URBANO/OF.XXVII1_2021-2024.pdf" TargetMode="External"/><Relationship Id="rId2420" Type="http://schemas.openxmlformats.org/officeDocument/2006/relationships/hyperlink" Target="http://transparencia.comitan.gob.mx/ART85/XXVII/DESARROLLO_URBANO/OF.XXVII1_2021-2024.pdf" TargetMode="External"/><Relationship Id="rId1022" Type="http://schemas.openxmlformats.org/officeDocument/2006/relationships/hyperlink" Target="http://transparencia.comitan.gob.mx/ART85/XXVII/DESARROLLO_URBANO/S003828.pdf" TargetMode="External"/><Relationship Id="rId1979" Type="http://schemas.openxmlformats.org/officeDocument/2006/relationships/hyperlink" Target="http://transparencia.comitan.gob.mx/ART85/XXVII/DESARROLLO_URBANO/21778.pdf" TargetMode="External"/><Relationship Id="rId3194" Type="http://schemas.openxmlformats.org/officeDocument/2006/relationships/hyperlink" Target="http://transparencia.comitan.gob.mx/ART85/XXVII/DESARROLLO_URBANO/OFICIO_XXVII_2022.pdf" TargetMode="External"/><Relationship Id="rId1839" Type="http://schemas.openxmlformats.org/officeDocument/2006/relationships/hyperlink" Target="http://transparencia.comitan.gob.mx/ART85/XXVII/DESARROLLO_URBANO/05363.pdf" TargetMode="External"/><Relationship Id="rId3054" Type="http://schemas.openxmlformats.org/officeDocument/2006/relationships/hyperlink" Target="http://transparencia.comitan.gob.mx/ART85/XXVII/DESARROLLO_URBANO/US0572.pdf" TargetMode="External"/><Relationship Id="rId182" Type="http://schemas.openxmlformats.org/officeDocument/2006/relationships/hyperlink" Target="http://transparencia.comitan.gob.mx/ART85/XXVII/DESARROLLO_URBANO/05046.pdf" TargetMode="External"/><Relationship Id="rId1906" Type="http://schemas.openxmlformats.org/officeDocument/2006/relationships/hyperlink" Target="http://transparencia.comitan.gob.mx/ART85/XXVII/DESARROLLO_URBANO/05698.pdf" TargetMode="External"/><Relationship Id="rId3261" Type="http://schemas.openxmlformats.org/officeDocument/2006/relationships/hyperlink" Target="http://transparencia.comitan.gob.mx/ART85/XXVII/DESARROLLO_URBANO/OF.XXVII1_2021-2024.pdf" TargetMode="External"/><Relationship Id="rId2070" Type="http://schemas.openxmlformats.org/officeDocument/2006/relationships/hyperlink" Target="http://transparencia.comitan.gob.mx/ART85/XXVII/DESARROLLO_URBANO/OF.XXVII1_2021-2024.pdf" TargetMode="External"/><Relationship Id="rId3121" Type="http://schemas.openxmlformats.org/officeDocument/2006/relationships/hyperlink" Target="http://transparencia.comitan.gob.mx/ART85/XXVII/DESARROLLO_URBANO/05583.pdf" TargetMode="External"/><Relationship Id="rId999" Type="http://schemas.openxmlformats.org/officeDocument/2006/relationships/hyperlink" Target="http://transparencia.comitan.gob.mx/ART85/XXVII/DESARROLLO_URBANO/S003805.pdf" TargetMode="External"/><Relationship Id="rId2887" Type="http://schemas.openxmlformats.org/officeDocument/2006/relationships/hyperlink" Target="http://transparencia.comitan.gob.mx/ART85/XXVII/DESARROLLO_URBANO/OF.XXVII1_2021-2024.pdf" TargetMode="External"/><Relationship Id="rId859" Type="http://schemas.openxmlformats.org/officeDocument/2006/relationships/hyperlink" Target="http://transparencia.comitan.gob.mx/ART85/XXVII/DESARROLLO_URBANO/S003665.pdf" TargetMode="External"/><Relationship Id="rId1489" Type="http://schemas.openxmlformats.org/officeDocument/2006/relationships/hyperlink" Target="http://transparencia.comitan.gob.mx/ART85/XXVII/DESARROLLO_URBANO/04983.pdf" TargetMode="External"/><Relationship Id="rId1696" Type="http://schemas.openxmlformats.org/officeDocument/2006/relationships/hyperlink" Target="http://transparencia.comitan.gob.mx/ART85/XXVII/DESARROLLO_URBANO/05056.pdf" TargetMode="External"/><Relationship Id="rId1349" Type="http://schemas.openxmlformats.org/officeDocument/2006/relationships/hyperlink" Target="http://transparencia.comitan.gob.mx/ART85/XXVII/DESARROLLO_URBANO/23025.pdf" TargetMode="External"/><Relationship Id="rId2747" Type="http://schemas.openxmlformats.org/officeDocument/2006/relationships/hyperlink" Target="http://transparencia.comitan.gob.mx/ART85/XXVII/DESARROLLO_URBANO/OF.XXVII1_2021-2024.pdf" TargetMode="External"/><Relationship Id="rId2954" Type="http://schemas.openxmlformats.org/officeDocument/2006/relationships/hyperlink" Target="http://transparencia.comitan.gob.mx/ART85/XXVII/DESARROLLO_URBANO/05193.pdf" TargetMode="External"/><Relationship Id="rId719" Type="http://schemas.openxmlformats.org/officeDocument/2006/relationships/hyperlink" Target="http://transparencia.comitan.gob.mx/ART85/XXVII/DESARROLLO_URBANO/S003522.pdf" TargetMode="External"/><Relationship Id="rId926" Type="http://schemas.openxmlformats.org/officeDocument/2006/relationships/hyperlink" Target="http://transparencia.comitan.gob.mx/ART85/XXVII/DESARROLLO_URBANO/S003732.pdf" TargetMode="External"/><Relationship Id="rId1556" Type="http://schemas.openxmlformats.org/officeDocument/2006/relationships/hyperlink" Target="http://transparencia.comitan.gob.mx/ART85/XXVII/DESARROLLO_URBANO/05628.pdf" TargetMode="External"/><Relationship Id="rId1763" Type="http://schemas.openxmlformats.org/officeDocument/2006/relationships/hyperlink" Target="http://transparencia.comitan.gob.mx/ART85/XXVII/DESARROLLO_URBANO/05419.pdf" TargetMode="External"/><Relationship Id="rId1970" Type="http://schemas.openxmlformats.org/officeDocument/2006/relationships/hyperlink" Target="http://transparencia.comitan.gob.mx/ART85/XXVII/DESARROLLO_URBANO/05207.pdf" TargetMode="External"/><Relationship Id="rId2607" Type="http://schemas.openxmlformats.org/officeDocument/2006/relationships/hyperlink" Target="http://transparencia.comitan.gob.mx/ART85/XXVII/DESARROLLO_URBANO/OF.XXVII1_2021-2024.pdf" TargetMode="External"/><Relationship Id="rId2814" Type="http://schemas.openxmlformats.org/officeDocument/2006/relationships/hyperlink" Target="http://transparencia.comitan.gob.mx/ART85/XXVII/DESARROLLO_URBANO/05081.pdf" TargetMode="External"/><Relationship Id="rId55" Type="http://schemas.openxmlformats.org/officeDocument/2006/relationships/hyperlink" Target="http://transparencia.comitan.gob.mx/ART85/XXVII/DESARROLLO_URBANO/04714.pdf" TargetMode="External"/><Relationship Id="rId1209" Type="http://schemas.openxmlformats.org/officeDocument/2006/relationships/hyperlink" Target="http://transparencia.comitan.gob.mx/ART85/XXVII/DESARROLLO_URBANO/C000865.pdf" TargetMode="External"/><Relationship Id="rId1416" Type="http://schemas.openxmlformats.org/officeDocument/2006/relationships/hyperlink" Target="http://transparencia.comitan.gob.mx/ART85/XXVII/DESARROLLO_URBANO/04976.pdf" TargetMode="External"/><Relationship Id="rId1623" Type="http://schemas.openxmlformats.org/officeDocument/2006/relationships/hyperlink" Target="http://transparencia.comitan.gob.mx/ART85/XXVII/DESARROLLO_URBANO/05468.pdf" TargetMode="External"/><Relationship Id="rId1830" Type="http://schemas.openxmlformats.org/officeDocument/2006/relationships/hyperlink" Target="http://transparencia.comitan.gob.mx/ART85/XXVII/DESARROLLO_URBANO/05366.pdf" TargetMode="External"/><Relationship Id="rId3588" Type="http://schemas.openxmlformats.org/officeDocument/2006/relationships/hyperlink" Target="http://transparencia.comitan.gob.mx/ART85/XXVII/DESARROLLO_URBANO/OFICIO_XXVII_2022.pdf" TargetMode="External"/><Relationship Id="rId2397" Type="http://schemas.openxmlformats.org/officeDocument/2006/relationships/hyperlink" Target="http://transparencia.comitan.gob.mx/ART85/XXVII/DESARROLLO_URBANO/OF.XXVII1_2021-2024.pdf" TargetMode="External"/><Relationship Id="rId3448" Type="http://schemas.openxmlformats.org/officeDocument/2006/relationships/hyperlink" Target="http://transparencia.comitan.gob.mx/ART85/XXVII/DESARROLLO_URBANO/OFICIO_XXVII_2022.pdf" TargetMode="External"/><Relationship Id="rId3655" Type="http://schemas.openxmlformats.org/officeDocument/2006/relationships/hyperlink" Target="http://transparencia.comitan.gob.mx/ART85/XXVII/DESARROLLO_URBANO/05298.pdf" TargetMode="External"/><Relationship Id="rId369" Type="http://schemas.openxmlformats.org/officeDocument/2006/relationships/hyperlink" Target="http://transparencia.comitan.gob.mx/ART85/XXVII/DESARROLLO_URBANO/A002239.pdf" TargetMode="External"/><Relationship Id="rId576" Type="http://schemas.openxmlformats.org/officeDocument/2006/relationships/hyperlink" Target="http://transparencia.comitan.gob.mx/ART85/XXVII/DESARROLLO_URBANO/S003356.pdf" TargetMode="External"/><Relationship Id="rId783" Type="http://schemas.openxmlformats.org/officeDocument/2006/relationships/hyperlink" Target="http://transparencia.comitan.gob.mx/ART85/XXVII/DESARROLLO_URBANO/S003587.pdf" TargetMode="External"/><Relationship Id="rId990" Type="http://schemas.openxmlformats.org/officeDocument/2006/relationships/hyperlink" Target="http://transparencia.comitan.gob.mx/ART85/XXVII/DESARROLLO_URBANO/S003796.pdf" TargetMode="External"/><Relationship Id="rId2257" Type="http://schemas.openxmlformats.org/officeDocument/2006/relationships/hyperlink" Target="http://transparencia.comitan.gob.mx/ART85/XXVII/DESARROLLO_URBANO/OF.XXVII1_2021-2024.pdf" TargetMode="External"/><Relationship Id="rId2464" Type="http://schemas.openxmlformats.org/officeDocument/2006/relationships/hyperlink" Target="http://transparencia.comitan.gob.mx/ART85/XXVII/DESARROLLO_URBANO/OF.XXVII1_2021-2024.pdf" TargetMode="External"/><Relationship Id="rId2671" Type="http://schemas.openxmlformats.org/officeDocument/2006/relationships/hyperlink" Target="http://transparencia.comitan.gob.mx/ART85/XXVII/DESARROLLO_URBANO/OF.XXVII1_2021-2024.pdf" TargetMode="External"/><Relationship Id="rId3308" Type="http://schemas.openxmlformats.org/officeDocument/2006/relationships/hyperlink" Target="http://transparencia.comitan.gob.mx/ART85/XXVII/DESARROLLO_URBANO/OF.XXVII1_2021-2024.pdf" TargetMode="External"/><Relationship Id="rId3515" Type="http://schemas.openxmlformats.org/officeDocument/2006/relationships/hyperlink" Target="http://transparencia.comitan.gob.mx/ART85/XXVII/DESARROLLO_URBANO/OF.XXVII1_2021-2024.pdf" TargetMode="External"/><Relationship Id="rId229" Type="http://schemas.openxmlformats.org/officeDocument/2006/relationships/hyperlink" Target="http://transparencia.comitan.gob.mx/ART85/XXVII/DESARROLLO_URBANO/OFICIO_XXVII_2022.pdf" TargetMode="External"/><Relationship Id="rId436" Type="http://schemas.openxmlformats.org/officeDocument/2006/relationships/hyperlink" Target="http://transparencia.comitan.gob.mx/ART85/XXVII/DESARROLLO_URBANO/A002360.pdf" TargetMode="External"/><Relationship Id="rId643" Type="http://schemas.openxmlformats.org/officeDocument/2006/relationships/hyperlink" Target="http://transparencia.comitan.gob.mx/ART85/XXVII/DESARROLLO_URBANO/S003433.pdf" TargetMode="External"/><Relationship Id="rId1066" Type="http://schemas.openxmlformats.org/officeDocument/2006/relationships/hyperlink" Target="http://transparencia.comitan.gob.mx/ART85/XXVII/DESARROLLO_URBANO/S003872.pdf" TargetMode="External"/><Relationship Id="rId1273" Type="http://schemas.openxmlformats.org/officeDocument/2006/relationships/hyperlink" Target="http://transparencia.comitan.gob.mx/ART85/XXVII/DESARROLLO_URBANO/05019.pdf" TargetMode="External"/><Relationship Id="rId1480" Type="http://schemas.openxmlformats.org/officeDocument/2006/relationships/hyperlink" Target="http://transparencia.comitan.gob.mx/ART85/XXVII/DESARROLLO_URBANO/05216.pdf" TargetMode="External"/><Relationship Id="rId2117" Type="http://schemas.openxmlformats.org/officeDocument/2006/relationships/hyperlink" Target="http://transparencia.comitan.gob.mx/ART85/XXVII/DESARROLLO_URBANO/OF.XXVII1_2021-2024.pdf" TargetMode="External"/><Relationship Id="rId2324" Type="http://schemas.openxmlformats.org/officeDocument/2006/relationships/hyperlink" Target="http://transparencia.comitan.gob.mx/ART85/XXVII/DESARROLLO_URBANO/OF.XXVII1_2021-2024.pdf" TargetMode="External"/><Relationship Id="rId3722" Type="http://schemas.openxmlformats.org/officeDocument/2006/relationships/hyperlink" Target="http://transparencia.comitan.gob.mx/ART85/XXVII/DESARROLLO_URBANO/OF.XXVII1_2021-2024.pdf" TargetMode="External"/><Relationship Id="rId850" Type="http://schemas.openxmlformats.org/officeDocument/2006/relationships/hyperlink" Target="http://transparencia.comitan.gob.mx/ART85/XXVII/DESARROLLO_URBANO/S003656.pdf" TargetMode="External"/><Relationship Id="rId1133" Type="http://schemas.openxmlformats.org/officeDocument/2006/relationships/hyperlink" Target="http://transparencia.comitan.gob.mx/ART85/XXVII/DESARROLLO_URBANO/S003947.pdf" TargetMode="External"/><Relationship Id="rId2531" Type="http://schemas.openxmlformats.org/officeDocument/2006/relationships/hyperlink" Target="http://transparencia.comitan.gob.mx/ART85/XXVII/DESARROLLO_URBANO/OF.XXVII1_2021-2024.pdf" TargetMode="External"/><Relationship Id="rId503" Type="http://schemas.openxmlformats.org/officeDocument/2006/relationships/hyperlink" Target="http://transparencia.comitan.gob.mx/ART85/XXVII/DESARROLLO_URBANO/S003092.pdf" TargetMode="External"/><Relationship Id="rId710" Type="http://schemas.openxmlformats.org/officeDocument/2006/relationships/hyperlink" Target="http://transparencia.comitan.gob.mx/ART85/XXVII/DESARROLLO_URBANO/S003512.pdf" TargetMode="External"/><Relationship Id="rId1340" Type="http://schemas.openxmlformats.org/officeDocument/2006/relationships/hyperlink" Target="http://transparencia.comitan.gob.mx/ART85/XXVII/DESARROLLO_URBANO/05163.pdf" TargetMode="External"/><Relationship Id="rId3098" Type="http://schemas.openxmlformats.org/officeDocument/2006/relationships/hyperlink" Target="http://transparencia.comitan.gob.mx/ART85/XXVII/DESARROLLO_URBANO/23922.pdf" TargetMode="External"/><Relationship Id="rId1200" Type="http://schemas.openxmlformats.org/officeDocument/2006/relationships/hyperlink" Target="http://transparencia.comitan.gob.mx/ART85/XXVII/DESARROLLO_URBANO/S004017.pdf" TargetMode="External"/><Relationship Id="rId3165" Type="http://schemas.openxmlformats.org/officeDocument/2006/relationships/hyperlink" Target="http://transparencia.comitan.gob.mx/ART85/XXVII/DESARROLLO_URBANO/OFICIO_XXVII_2022.pdf" TargetMode="External"/><Relationship Id="rId3372" Type="http://schemas.openxmlformats.org/officeDocument/2006/relationships/hyperlink" Target="http://transparencia.comitan.gob.mx/ART85/XXVII/DESARROLLO_URBANO/05568.pdf" TargetMode="External"/><Relationship Id="rId293" Type="http://schemas.openxmlformats.org/officeDocument/2006/relationships/hyperlink" Target="http://transparencia.comitan.gob.mx/ART85/XXVII/DESARROLLO_URBANO/A001883.pdf" TargetMode="External"/><Relationship Id="rId2181" Type="http://schemas.openxmlformats.org/officeDocument/2006/relationships/hyperlink" Target="http://transparencia.comitan.gob.mx/ART85/XXVII/DESARROLLO_URBANO/OF.XXVII1_2021-2024.pdf" TargetMode="External"/><Relationship Id="rId3025" Type="http://schemas.openxmlformats.org/officeDocument/2006/relationships/hyperlink" Target="http://transparencia.comitan.gob.mx/ART85/XXVII/DESARROLLO_URBANO/US0585.pdf" TargetMode="External"/><Relationship Id="rId3232" Type="http://schemas.openxmlformats.org/officeDocument/2006/relationships/hyperlink" Target="http://transparencia.comitan.gob.mx/ART85/XXVII/DESARROLLO_URBANO/OF.XXVII1_2021-2024.pdf" TargetMode="External"/><Relationship Id="rId153" Type="http://schemas.openxmlformats.org/officeDocument/2006/relationships/hyperlink" Target="http://transparencia.comitan.gob.mx/ART85/XXVII/DESARROLLO_URBANO/05294.pdf" TargetMode="External"/><Relationship Id="rId360" Type="http://schemas.openxmlformats.org/officeDocument/2006/relationships/hyperlink" Target="http://transparencia.comitan.gob.mx/ART85/XXVII/DESARROLLO_URBANO/A002227.pdf" TargetMode="External"/><Relationship Id="rId2041" Type="http://schemas.openxmlformats.org/officeDocument/2006/relationships/hyperlink" Target="http://transparencia.comitan.gob.mx/ART85/XXVII/DESARROLLO_URBANO/OF.XXVII1_2021-2024.pdf" TargetMode="External"/><Relationship Id="rId220" Type="http://schemas.openxmlformats.org/officeDocument/2006/relationships/hyperlink" Target="http://transparencia.comitan.gob.mx/ART85/XXVII/DESARROLLO_URBANO/05059.pdf" TargetMode="External"/><Relationship Id="rId2998" Type="http://schemas.openxmlformats.org/officeDocument/2006/relationships/hyperlink" Target="http://transparencia.comitan.gob.mx/ART85/XXVII/DESARROLLO_URBANO/OF.XXVII1_2021-2024.pdf" TargetMode="External"/><Relationship Id="rId2858" Type="http://schemas.openxmlformats.org/officeDocument/2006/relationships/hyperlink" Target="http://transparencia.comitan.gob.mx/ART85/XXVII/DESARROLLO_URBANO/OFICIO_XXVII_2022.pdf" TargetMode="External"/><Relationship Id="rId99" Type="http://schemas.openxmlformats.org/officeDocument/2006/relationships/hyperlink" Target="http://transparencia.comitan.gob.mx/ART85/XXVII/DESARROLLO_URBANO/05197.pdf" TargetMode="External"/><Relationship Id="rId1667" Type="http://schemas.openxmlformats.org/officeDocument/2006/relationships/hyperlink" Target="http://transparencia.comitan.gob.mx/ART85/XXVII/DESARROLLO_URBANO/05400.pdf" TargetMode="External"/><Relationship Id="rId1874" Type="http://schemas.openxmlformats.org/officeDocument/2006/relationships/hyperlink" Target="http://transparencia.comitan.gob.mx/ART85/XXVII/DESARROLLO_URBANO/05445.pdf" TargetMode="External"/><Relationship Id="rId2718" Type="http://schemas.openxmlformats.org/officeDocument/2006/relationships/hyperlink" Target="http://transparencia.comitan.gob.mx/ART85/XXVII/DESARROLLO_URBANO/OF.XXVII1_2021-2024.pdf" TargetMode="External"/><Relationship Id="rId2925" Type="http://schemas.openxmlformats.org/officeDocument/2006/relationships/hyperlink" Target="http://transparencia.comitan.gob.mx/ART85/XXVII/DESARROLLO_URBANO/OF.XXVII1_2021-2024.pdf" TargetMode="External"/><Relationship Id="rId1527" Type="http://schemas.openxmlformats.org/officeDocument/2006/relationships/hyperlink" Target="http://transparencia.comitan.gob.mx/ART85/XXVII/DESARROLLO_URBANO/05274.pdf" TargetMode="External"/><Relationship Id="rId1734" Type="http://schemas.openxmlformats.org/officeDocument/2006/relationships/hyperlink" Target="http://transparencia.comitan.gob.mx/ART85/XXVII/DESARROLLO_URBANO/23227.pdf" TargetMode="External"/><Relationship Id="rId1941" Type="http://schemas.openxmlformats.org/officeDocument/2006/relationships/hyperlink" Target="http://transparencia.comitan.gob.mx/ART85/XXVII/DESARROLLO_URBANO/05716.pdf" TargetMode="External"/><Relationship Id="rId26" Type="http://schemas.openxmlformats.org/officeDocument/2006/relationships/hyperlink" Target="http://transparencia.comitan.gob.mx/ART85/XXVII/DESARROLLO_URBANO/22057.pdf" TargetMode="External"/><Relationship Id="rId3699" Type="http://schemas.openxmlformats.org/officeDocument/2006/relationships/hyperlink" Target="http://transparencia.comitan.gob.mx/ART85/XXVII/DESARROLLO_URBANO/OF.XXVII1_2021-2024.pdf" TargetMode="External"/><Relationship Id="rId1801" Type="http://schemas.openxmlformats.org/officeDocument/2006/relationships/hyperlink" Target="http://transparencia.comitan.gob.mx/ART85/XXVII/DESARROLLO_URBANO/05352.pdf" TargetMode="External"/><Relationship Id="rId3559" Type="http://schemas.openxmlformats.org/officeDocument/2006/relationships/hyperlink" Target="http://transparencia.comitan.gob.mx/ART85/XXVII/DESARROLLO_URBANO/22619.pdf" TargetMode="External"/><Relationship Id="rId687" Type="http://schemas.openxmlformats.org/officeDocument/2006/relationships/hyperlink" Target="http://transparencia.comitan.gob.mx/ART85/XXVII/DESARROLLO_URBANO/S003484.pdf" TargetMode="External"/><Relationship Id="rId2368" Type="http://schemas.openxmlformats.org/officeDocument/2006/relationships/hyperlink" Target="http://transparencia.comitan.gob.mx/ART85/XXVII/DESARROLLO_URBANO/OF.XXVII1_2021-2024.pdf" TargetMode="External"/><Relationship Id="rId3766" Type="http://schemas.openxmlformats.org/officeDocument/2006/relationships/hyperlink" Target="http://transparencia.comitan.gob.mx/ART85/XXVII/DESARROLLO_URBANO/OF.XXVII1_2021-2024.pdf" TargetMode="External"/><Relationship Id="rId894" Type="http://schemas.openxmlformats.org/officeDocument/2006/relationships/hyperlink" Target="http://transparencia.comitan.gob.mx/ART85/XXVII/DESARROLLO_URBANO/S003700.pdf" TargetMode="External"/><Relationship Id="rId1177" Type="http://schemas.openxmlformats.org/officeDocument/2006/relationships/hyperlink" Target="http://transparencia.comitan.gob.mx/ART85/XXVII/DESARROLLO_URBANO/S003992.pdf" TargetMode="External"/><Relationship Id="rId2575" Type="http://schemas.openxmlformats.org/officeDocument/2006/relationships/hyperlink" Target="http://transparencia.comitan.gob.mx/ART85/XXVII/DESARROLLO_URBANO/OF.XXVII1_2021-2024.pdf" TargetMode="External"/><Relationship Id="rId2782" Type="http://schemas.openxmlformats.org/officeDocument/2006/relationships/hyperlink" Target="http://transparencia.comitan.gob.mx/ART85/XXVII/DESARROLLO_URBANO/R000317.pdf" TargetMode="External"/><Relationship Id="rId3419" Type="http://schemas.openxmlformats.org/officeDocument/2006/relationships/hyperlink" Target="http://transparencia.comitan.gob.mx/ART85/XXVII/DESARROLLO_URBANO/OFICIO_XXVII_2022.pdf" TargetMode="External"/><Relationship Id="rId3626" Type="http://schemas.openxmlformats.org/officeDocument/2006/relationships/hyperlink" Target="http://transparencia.comitan.gob.mx/ART85/XXVII/DESARROLLO_URBANO/OF.XXVII1_2021-2024.pdf" TargetMode="External"/><Relationship Id="rId547" Type="http://schemas.openxmlformats.org/officeDocument/2006/relationships/hyperlink" Target="http://transparencia.comitan.gob.mx/ART85/XXVII/DESARROLLO_URBANO/S003324.pdf" TargetMode="External"/><Relationship Id="rId754" Type="http://schemas.openxmlformats.org/officeDocument/2006/relationships/hyperlink" Target="http://transparencia.comitan.gob.mx/ART85/XXVII/DESARROLLO_URBANO/S003557.pdf" TargetMode="External"/><Relationship Id="rId961" Type="http://schemas.openxmlformats.org/officeDocument/2006/relationships/hyperlink" Target="http://transparencia.comitan.gob.mx/ART85/XXVII/DESARROLLO_URBANO/S003767.pdf" TargetMode="External"/><Relationship Id="rId1384" Type="http://schemas.openxmlformats.org/officeDocument/2006/relationships/hyperlink" Target="http://transparencia.comitan.gob.mx/ART85/XXVII/DESARROLLO_URBANO/05040.pdf" TargetMode="External"/><Relationship Id="rId1591" Type="http://schemas.openxmlformats.org/officeDocument/2006/relationships/hyperlink" Target="http://transparencia.comitan.gob.mx/ART85/XXVII/DESARROLLO_URBANO/05399.pdf" TargetMode="External"/><Relationship Id="rId2228" Type="http://schemas.openxmlformats.org/officeDocument/2006/relationships/hyperlink" Target="http://transparencia.comitan.gob.mx/ART85/XXVII/DESARROLLO_URBANO/OF.XXVII1_2021-2024.pdf" TargetMode="External"/><Relationship Id="rId2435" Type="http://schemas.openxmlformats.org/officeDocument/2006/relationships/hyperlink" Target="http://transparencia.comitan.gob.mx/ART85/XXVII/DESARROLLO_URBANO/OF.XXVII1_2021-2024.pdf" TargetMode="External"/><Relationship Id="rId2642" Type="http://schemas.openxmlformats.org/officeDocument/2006/relationships/hyperlink" Target="http://transparencia.comitan.gob.mx/ART85/XXVII/DESARROLLO_URBANO/OF.XXVII1_2021-2024.pdf" TargetMode="External"/><Relationship Id="rId90" Type="http://schemas.openxmlformats.org/officeDocument/2006/relationships/hyperlink" Target="http://transparencia.comitan.gob.mx/ART85/XXVII/DESARROLLO_URBANO/04940.pdf" TargetMode="External"/><Relationship Id="rId407" Type="http://schemas.openxmlformats.org/officeDocument/2006/relationships/hyperlink" Target="http://transparencia.comitan.gob.mx/ART85/XXVII/DESARROLLO_URBANO/A002327.pdf" TargetMode="External"/><Relationship Id="rId614" Type="http://schemas.openxmlformats.org/officeDocument/2006/relationships/hyperlink" Target="http://transparencia.comitan.gob.mx/ART85/XXVII/DESARROLLO_URBANO/S003404.pdf" TargetMode="External"/><Relationship Id="rId821" Type="http://schemas.openxmlformats.org/officeDocument/2006/relationships/hyperlink" Target="http://transparencia.comitan.gob.mx/ART85/XXVII/DESARROLLO_URBANO/S003627.pdf" TargetMode="External"/><Relationship Id="rId1037" Type="http://schemas.openxmlformats.org/officeDocument/2006/relationships/hyperlink" Target="http://transparencia.comitan.gob.mx/ART85/XXVII/DESARROLLO_URBANO/S003843.pdf" TargetMode="External"/><Relationship Id="rId1244" Type="http://schemas.openxmlformats.org/officeDocument/2006/relationships/hyperlink" Target="http://transparencia.comitan.gob.mx/ART85/XXVII/DESARROLLO_URBANO/C000926.pdf" TargetMode="External"/><Relationship Id="rId1451" Type="http://schemas.openxmlformats.org/officeDocument/2006/relationships/hyperlink" Target="http://transparencia.comitan.gob.mx/ART85/XXVII/DESARROLLO_URBANO/05125.pdf" TargetMode="External"/><Relationship Id="rId2502" Type="http://schemas.openxmlformats.org/officeDocument/2006/relationships/hyperlink" Target="http://transparencia.comitan.gob.mx/ART85/XXVII/DESARROLLO_URBANO/OF.XXVII1_2021-2024.pdf" TargetMode="External"/><Relationship Id="rId1104" Type="http://schemas.openxmlformats.org/officeDocument/2006/relationships/hyperlink" Target="http://transparencia.comitan.gob.mx/ART85/XXVII/DESARROLLO_URBANO/S003910.pdf" TargetMode="External"/><Relationship Id="rId1311" Type="http://schemas.openxmlformats.org/officeDocument/2006/relationships/hyperlink" Target="http://transparencia.comitan.gob.mx/ART85/XXVII/DESARROLLO_URBANO/05007.pdf" TargetMode="External"/><Relationship Id="rId3069" Type="http://schemas.openxmlformats.org/officeDocument/2006/relationships/hyperlink" Target="http://transparencia.comitan.gob.mx/ART85/XXVII/DESARROLLO_URBANO/US0602.pdf" TargetMode="External"/><Relationship Id="rId3276" Type="http://schemas.openxmlformats.org/officeDocument/2006/relationships/hyperlink" Target="http://transparencia.comitan.gob.mx/ART85/XXVII/DESARROLLO_URBANO/OF.XXVII1_2021-2024.pdf" TargetMode="External"/><Relationship Id="rId3483" Type="http://schemas.openxmlformats.org/officeDocument/2006/relationships/hyperlink" Target="http://transparencia.comitan.gob.mx/ART85/XXVII/DESARROLLO_URBANO/OF.XXVII1_2021-2024.pdf" TargetMode="External"/><Relationship Id="rId3690" Type="http://schemas.openxmlformats.org/officeDocument/2006/relationships/hyperlink" Target="http://transparencia.comitan.gob.mx/ART85/XXVII/DESARROLLO_URBANO/OF.XXVII1_2021-2024.pdf" TargetMode="External"/><Relationship Id="rId197" Type="http://schemas.openxmlformats.org/officeDocument/2006/relationships/hyperlink" Target="http://transparencia.comitan.gob.mx/ART85/XXVII/DESARROLLO_URBANO/05291.pdf" TargetMode="External"/><Relationship Id="rId2085" Type="http://schemas.openxmlformats.org/officeDocument/2006/relationships/hyperlink" Target="http://transparencia.comitan.gob.mx/ART85/XXVII/DESARROLLO_URBANO/OF.XXVII1_2021-2024.pdf" TargetMode="External"/><Relationship Id="rId2292" Type="http://schemas.openxmlformats.org/officeDocument/2006/relationships/hyperlink" Target="http://transparencia.comitan.gob.mx/ART85/XXVII/DESARROLLO_URBANO/OF.XXVII1_2021-2024.pdf" TargetMode="External"/><Relationship Id="rId3136" Type="http://schemas.openxmlformats.org/officeDocument/2006/relationships/hyperlink" Target="http://transparencia.comitan.gob.mx/ART85/XXVII/DESARROLLO_URBANO/OFICIO_XXVII_2022.pdf" TargetMode="External"/><Relationship Id="rId3343" Type="http://schemas.openxmlformats.org/officeDocument/2006/relationships/hyperlink" Target="http://transparencia.comitan.gob.mx/ART85/XXVII/DESARROLLO_URBANO/T000411.pdf" TargetMode="External"/><Relationship Id="rId264" Type="http://schemas.openxmlformats.org/officeDocument/2006/relationships/hyperlink" Target="http://transparencia.comitan.gob.mx/ART85/XXVII/DESARROLLO_URBANO/A001780.pdf" TargetMode="External"/><Relationship Id="rId471" Type="http://schemas.openxmlformats.org/officeDocument/2006/relationships/hyperlink" Target="http://transparencia.comitan.gob.mx/ART85/XXVII/DESARROLLO_URBANO/A002400.pdf" TargetMode="External"/><Relationship Id="rId2152" Type="http://schemas.openxmlformats.org/officeDocument/2006/relationships/hyperlink" Target="http://transparencia.comitan.gob.mx/ART85/XXVII/DESARROLLO_URBANO/OF.XXVII1_2021-2024.pdf" TargetMode="External"/><Relationship Id="rId3550" Type="http://schemas.openxmlformats.org/officeDocument/2006/relationships/hyperlink" Target="http://transparencia.comitan.gob.mx/ART85/XXVII/DESARROLLO_URBANO/P0018.pdf" TargetMode="External"/><Relationship Id="rId124" Type="http://schemas.openxmlformats.org/officeDocument/2006/relationships/hyperlink" Target="http://transparencia.comitan.gob.mx/ART85/XXVII/DESARROLLO_URBANO/05635.pdf" TargetMode="External"/><Relationship Id="rId3203" Type="http://schemas.openxmlformats.org/officeDocument/2006/relationships/hyperlink" Target="http://transparencia.comitan.gob.mx/ART85/XXVII/DESARROLLO_URBANO/OF.XXVII1_2021-2024.pdf" TargetMode="External"/><Relationship Id="rId3410" Type="http://schemas.openxmlformats.org/officeDocument/2006/relationships/hyperlink" Target="http://transparencia.comitan.gob.mx/ART85/XXVII/DESARROLLO_URBANO/OFICIO_XXVII_2022.pdf" TargetMode="External"/><Relationship Id="rId331" Type="http://schemas.openxmlformats.org/officeDocument/2006/relationships/hyperlink" Target="http://transparencia.comitan.gob.mx/ART85/XXVII/DESARROLLO_URBANO/A002185.pdf" TargetMode="External"/><Relationship Id="rId2012" Type="http://schemas.openxmlformats.org/officeDocument/2006/relationships/hyperlink" Target="http://transparencia.comitan.gob.mx/ART85/XXVII/DESARROLLO_URBANO/OF.XXVII1_2021-2024.pdf" TargetMode="External"/><Relationship Id="rId2969" Type="http://schemas.openxmlformats.org/officeDocument/2006/relationships/hyperlink" Target="http://transparencia.comitan.gob.mx/ART85/XXVII/DESARROLLO_URBANO/OFICIO_XXVII_2022.pdf" TargetMode="External"/><Relationship Id="rId1778" Type="http://schemas.openxmlformats.org/officeDocument/2006/relationships/hyperlink" Target="http://transparencia.comitan.gob.mx/ART85/XXVII/DESARROLLO_URBANO/05527.pdf" TargetMode="External"/><Relationship Id="rId1985" Type="http://schemas.openxmlformats.org/officeDocument/2006/relationships/hyperlink" Target="http://transparencia.comitan.gob.mx/ART85/XXVII/DESARROLLO_URBANO/04956.pdf" TargetMode="External"/><Relationship Id="rId2829" Type="http://schemas.openxmlformats.org/officeDocument/2006/relationships/hyperlink" Target="http://transparencia.comitan.gob.mx/ART85/XXVII/DESARROLLO_URBANO/05184.pdf" TargetMode="External"/><Relationship Id="rId1638" Type="http://schemas.openxmlformats.org/officeDocument/2006/relationships/hyperlink" Target="http://transparencia.comitan.gob.mx/ART85/XXVII/DESARROLLO_URBANO/05300.pdf" TargetMode="External"/><Relationship Id="rId1845" Type="http://schemas.openxmlformats.org/officeDocument/2006/relationships/hyperlink" Target="http://transparencia.comitan.gob.mx/ART85/XXVII/DESARROLLO_URBANO/05472.pdf" TargetMode="External"/><Relationship Id="rId3060" Type="http://schemas.openxmlformats.org/officeDocument/2006/relationships/hyperlink" Target="http://transparencia.comitan.gob.mx/ART85/XXVII/DESARROLLO_URBANO/US0613.pdf" TargetMode="External"/><Relationship Id="rId1705" Type="http://schemas.openxmlformats.org/officeDocument/2006/relationships/hyperlink" Target="http://transparencia.comitan.gob.mx/ART85/XXVII/DESARROLLO_URBANO/05357.pdf" TargetMode="External"/><Relationship Id="rId1912" Type="http://schemas.openxmlformats.org/officeDocument/2006/relationships/hyperlink" Target="http://transparencia.comitan.gob.mx/ART85/XXVII/DESARROLLO_URBANO/05718.pdf" TargetMode="External"/><Relationship Id="rId798" Type="http://schemas.openxmlformats.org/officeDocument/2006/relationships/hyperlink" Target="http://transparencia.comitan.gob.mx/ART85/XXVII/DESARROLLO_URBANO/S003602.pdf" TargetMode="External"/><Relationship Id="rId2479" Type="http://schemas.openxmlformats.org/officeDocument/2006/relationships/hyperlink" Target="http://transparencia.comitan.gob.mx/ART85/XXVII/DESARROLLO_URBANO/OF.XXVII1_2021-2024.pdf" TargetMode="External"/><Relationship Id="rId2686" Type="http://schemas.openxmlformats.org/officeDocument/2006/relationships/hyperlink" Target="http://transparencia.comitan.gob.mx/ART85/XXVII/DESARROLLO_URBANO/OF.XXVII1_2021-2024.pdf" TargetMode="External"/><Relationship Id="rId2893" Type="http://schemas.openxmlformats.org/officeDocument/2006/relationships/hyperlink" Target="http://transparencia.comitan.gob.mx/ART85/XXVII/DESARROLLO_URBANO/OF.XXVII1_2021-2024.pdf" TargetMode="External"/><Relationship Id="rId3737" Type="http://schemas.openxmlformats.org/officeDocument/2006/relationships/hyperlink" Target="http://transparencia.comitan.gob.mx/ART85/XXVII/DESARROLLO_URBANO/05430.pdf" TargetMode="External"/><Relationship Id="rId658" Type="http://schemas.openxmlformats.org/officeDocument/2006/relationships/hyperlink" Target="http://transparencia.comitan.gob.mx/ART85/XXVII/DESARROLLO_URBANO/S003448.pdf" TargetMode="External"/><Relationship Id="rId865" Type="http://schemas.openxmlformats.org/officeDocument/2006/relationships/hyperlink" Target="http://transparencia.comitan.gob.mx/ART85/XXVII/DESARROLLO_URBANO/S003671.pdf" TargetMode="External"/><Relationship Id="rId1288" Type="http://schemas.openxmlformats.org/officeDocument/2006/relationships/hyperlink" Target="http://transparencia.comitan.gob.mx/ART85/XXVII/DESARROLLO_URBANO/05047.pdf" TargetMode="External"/><Relationship Id="rId1495" Type="http://schemas.openxmlformats.org/officeDocument/2006/relationships/hyperlink" Target="http://transparencia.comitan.gob.mx/ART85/XXVII/DESARROLLO_URBANO/05108.pdf" TargetMode="External"/><Relationship Id="rId2339" Type="http://schemas.openxmlformats.org/officeDocument/2006/relationships/hyperlink" Target="http://transparencia.comitan.gob.mx/ART85/XXVII/DESARROLLO_URBANO/OF.XXVII1_2021-2024.pdf" TargetMode="External"/><Relationship Id="rId2546" Type="http://schemas.openxmlformats.org/officeDocument/2006/relationships/hyperlink" Target="http://transparencia.comitan.gob.mx/ART85/XXVII/DESARROLLO_URBANO/OF.XXVII1_2021-2024.pdf" TargetMode="External"/><Relationship Id="rId2753" Type="http://schemas.openxmlformats.org/officeDocument/2006/relationships/hyperlink" Target="http://transparencia.comitan.gob.mx/ART85/XXVII/DESARROLLO_URBANO/OF.XXVII1_2021-2024.pdf" TargetMode="External"/><Relationship Id="rId2960" Type="http://schemas.openxmlformats.org/officeDocument/2006/relationships/hyperlink" Target="http://transparencia.comitan.gob.mx/ART85/XXVII/DESARROLLO_URBANO/05236.pdf" TargetMode="External"/><Relationship Id="rId518" Type="http://schemas.openxmlformats.org/officeDocument/2006/relationships/hyperlink" Target="http://transparencia.comitan.gob.mx/ART85/XXVII/DESARROLLO_URBANO/S003135.pdf" TargetMode="External"/><Relationship Id="rId725" Type="http://schemas.openxmlformats.org/officeDocument/2006/relationships/hyperlink" Target="http://transparencia.comitan.gob.mx/ART85/XXVII/DESARROLLO_URBANO/S003528.pdf" TargetMode="External"/><Relationship Id="rId932" Type="http://schemas.openxmlformats.org/officeDocument/2006/relationships/hyperlink" Target="http://transparencia.comitan.gob.mx/ART85/XXVII/DESARROLLO_URBANO/S003738.pdf" TargetMode="External"/><Relationship Id="rId1148" Type="http://schemas.openxmlformats.org/officeDocument/2006/relationships/hyperlink" Target="http://transparencia.comitan.gob.mx/ART85/XXVII/DESARROLLO_URBANO/S003963.pdf" TargetMode="External"/><Relationship Id="rId1355" Type="http://schemas.openxmlformats.org/officeDocument/2006/relationships/hyperlink" Target="http://transparencia.comitan.gob.mx/ART85/XXVII/DESARROLLO_URBANO/05153.pdf" TargetMode="External"/><Relationship Id="rId1562" Type="http://schemas.openxmlformats.org/officeDocument/2006/relationships/hyperlink" Target="http://transparencia.comitan.gob.mx/ART85/XXVII/DESARROLLO_URBANO/05642.pdf" TargetMode="External"/><Relationship Id="rId2406" Type="http://schemas.openxmlformats.org/officeDocument/2006/relationships/hyperlink" Target="http://transparencia.comitan.gob.mx/ART85/XXVII/DESARROLLO_URBANO/OF.XXVII1_2021-2024.pdf" TargetMode="External"/><Relationship Id="rId2613" Type="http://schemas.openxmlformats.org/officeDocument/2006/relationships/hyperlink" Target="http://transparencia.comitan.gob.mx/ART85/XXVII/DESARROLLO_URBANO/OF.XXVII1_2021-2024.pdf" TargetMode="External"/><Relationship Id="rId1008" Type="http://schemas.openxmlformats.org/officeDocument/2006/relationships/hyperlink" Target="http://transparencia.comitan.gob.mx/ART85/XXVII/DESARROLLO_URBANO/S003814.pdf" TargetMode="External"/><Relationship Id="rId1215" Type="http://schemas.openxmlformats.org/officeDocument/2006/relationships/hyperlink" Target="http://transparencia.comitan.gob.mx/ART85/XXVII/DESARROLLO_URBANO/C000862.pdf" TargetMode="External"/><Relationship Id="rId1422" Type="http://schemas.openxmlformats.org/officeDocument/2006/relationships/hyperlink" Target="http://transparencia.comitan.gob.mx/ART85/XXVII/DESARROLLO_URBANO/04936.pdf" TargetMode="External"/><Relationship Id="rId2820" Type="http://schemas.openxmlformats.org/officeDocument/2006/relationships/hyperlink" Target="http://transparencia.comitan.gob.mx/ART85/XXVII/DESARROLLO_URBANO/05070.pdf" TargetMode="External"/><Relationship Id="rId61" Type="http://schemas.openxmlformats.org/officeDocument/2006/relationships/hyperlink" Target="http://transparencia.comitan.gob.mx/ART85/XXVII/DESARROLLO_URBANO/05299.pdf" TargetMode="External"/><Relationship Id="rId3387" Type="http://schemas.openxmlformats.org/officeDocument/2006/relationships/hyperlink" Target="http://transparencia.comitan.gob.mx/ART85/XXVII/DESARROLLO_URBANO/05027.pdf" TargetMode="External"/><Relationship Id="rId2196" Type="http://schemas.openxmlformats.org/officeDocument/2006/relationships/hyperlink" Target="http://transparencia.comitan.gob.mx/ART85/XXVII/DESARROLLO_URBANO/OF.XXVII1_2021-2024.pdf" TargetMode="External"/><Relationship Id="rId3594" Type="http://schemas.openxmlformats.org/officeDocument/2006/relationships/hyperlink" Target="http://transparencia.comitan.gob.mx/ART85/XXVII/DESARROLLO_URBANO/OF.XXVII1_2021-2024.pdf" TargetMode="External"/><Relationship Id="rId168" Type="http://schemas.openxmlformats.org/officeDocument/2006/relationships/hyperlink" Target="http://transparencia.comitan.gob.mx/ART85/XXVII/DESARROLLO_URBANO/05194.pdf" TargetMode="External"/><Relationship Id="rId3247" Type="http://schemas.openxmlformats.org/officeDocument/2006/relationships/hyperlink" Target="http://transparencia.comitan.gob.mx/ART85/XXVII/DESARROLLO_URBANO/OF.XXVII1_2021-2024.pdf" TargetMode="External"/><Relationship Id="rId3454" Type="http://schemas.openxmlformats.org/officeDocument/2006/relationships/hyperlink" Target="http://transparencia.comitan.gob.mx/ART85/XXVII/DESARROLLO_URBANO/OF.XXVII1_2021-2024.pdf" TargetMode="External"/><Relationship Id="rId3661" Type="http://schemas.openxmlformats.org/officeDocument/2006/relationships/hyperlink" Target="http://transparencia.comitan.gob.mx/ART85/XXVII/DESARROLLO_URBANO/05251.pdf" TargetMode="External"/><Relationship Id="rId375" Type="http://schemas.openxmlformats.org/officeDocument/2006/relationships/hyperlink" Target="http://transparencia.comitan.gob.mx/ART85/XXVII/DESARROLLO_URBANO/A002246.pdf" TargetMode="External"/><Relationship Id="rId582" Type="http://schemas.openxmlformats.org/officeDocument/2006/relationships/hyperlink" Target="http://transparencia.comitan.gob.mx/ART85/XXVII/DESARROLLO_URBANO/S003371.pdf" TargetMode="External"/><Relationship Id="rId2056" Type="http://schemas.openxmlformats.org/officeDocument/2006/relationships/hyperlink" Target="http://transparencia.comitan.gob.mx/ART85/XXVII/DESARROLLO_URBANO/OF.XXVII1_2021-2024.pdf" TargetMode="External"/><Relationship Id="rId2263" Type="http://schemas.openxmlformats.org/officeDocument/2006/relationships/hyperlink" Target="http://transparencia.comitan.gob.mx/ART85/XXVII/DESARROLLO_URBANO/OF.XXVII1_2021-2024.pdf" TargetMode="External"/><Relationship Id="rId2470" Type="http://schemas.openxmlformats.org/officeDocument/2006/relationships/hyperlink" Target="http://transparencia.comitan.gob.mx/ART85/XXVII/DESARROLLO_URBANO/OF.XXVII1_2021-2024.pdf" TargetMode="External"/><Relationship Id="rId3107" Type="http://schemas.openxmlformats.org/officeDocument/2006/relationships/hyperlink" Target="http://transparencia.comitan.gob.mx/ART85/XXVII/DESARROLLO_URBANO/18990.pdf" TargetMode="External"/><Relationship Id="rId3314" Type="http://schemas.openxmlformats.org/officeDocument/2006/relationships/hyperlink" Target="http://transparencia.comitan.gob.mx/ART85/XXVII/DESARROLLO_URBANO/OF.XXVII1_2021-2024.pdf" TargetMode="External"/><Relationship Id="rId3521" Type="http://schemas.openxmlformats.org/officeDocument/2006/relationships/hyperlink" Target="http://transparencia.comitan.gob.mx/ART85/XXVII/DESARROLLO_URBANO/OF.XXVII1_2021-2024.pdf" TargetMode="External"/><Relationship Id="rId235" Type="http://schemas.openxmlformats.org/officeDocument/2006/relationships/hyperlink" Target="http://transparencia.comitan.gob.mx/ART85/XXVII/DESARROLLO_URBANO/OFICIO_XXVII_2022.pdf" TargetMode="External"/><Relationship Id="rId442" Type="http://schemas.openxmlformats.org/officeDocument/2006/relationships/hyperlink" Target="http://transparencia.comitan.gob.mx/ART85/XXVII/DESARROLLO_URBANO/A002369.pdf" TargetMode="External"/><Relationship Id="rId1072" Type="http://schemas.openxmlformats.org/officeDocument/2006/relationships/hyperlink" Target="http://transparencia.comitan.gob.mx/ART85/XXVII/DESARROLLO_URBANO/S003878.pdf" TargetMode="External"/><Relationship Id="rId2123" Type="http://schemas.openxmlformats.org/officeDocument/2006/relationships/hyperlink" Target="http://transparencia.comitan.gob.mx/ART85/XXVII/DESARROLLO_URBANO/OF.XXVII1_2021-2024.pdf" TargetMode="External"/><Relationship Id="rId2330" Type="http://schemas.openxmlformats.org/officeDocument/2006/relationships/hyperlink" Target="http://transparencia.comitan.gob.mx/ART85/XXVII/DESARROLLO_URBANO/OF.XXVII1_2021-2024.pdf" TargetMode="External"/><Relationship Id="rId302" Type="http://schemas.openxmlformats.org/officeDocument/2006/relationships/hyperlink" Target="http://transparencia.comitan.gob.mx/ART85/XXVII/DESARROLLO_URBANO/A001854.pdf" TargetMode="External"/><Relationship Id="rId1889" Type="http://schemas.openxmlformats.org/officeDocument/2006/relationships/hyperlink" Target="http://transparencia.comitan.gob.mx/ART85/XXVII/DESARROLLO_URBANO/05382.pdf" TargetMode="External"/><Relationship Id="rId1749" Type="http://schemas.openxmlformats.org/officeDocument/2006/relationships/hyperlink" Target="http://transparencia.comitan.gob.mx/ART85/XXVII/DESARROLLO_URBANO/05011.pdf" TargetMode="External"/><Relationship Id="rId1956" Type="http://schemas.openxmlformats.org/officeDocument/2006/relationships/hyperlink" Target="http://transparencia.comitan.gob.mx/ART85/XXVII/DESARROLLO_URBANO/05667.pdf" TargetMode="External"/><Relationship Id="rId3171" Type="http://schemas.openxmlformats.org/officeDocument/2006/relationships/hyperlink" Target="http://transparencia.comitan.gob.mx/ART85/XXVII/DESARROLLO_URBANO/OFICIO_XXVII_2022.pdf" TargetMode="External"/><Relationship Id="rId1609" Type="http://schemas.openxmlformats.org/officeDocument/2006/relationships/hyperlink" Target="http://transparencia.comitan.gob.mx/ART85/XXVII/DESARROLLO_URBANO/05754.pdf" TargetMode="External"/><Relationship Id="rId1816" Type="http://schemas.openxmlformats.org/officeDocument/2006/relationships/hyperlink" Target="http://transparencia.comitan.gob.mx/ART85/XXVII/DESARROLLO_URBANO/05320.pdf" TargetMode="External"/><Relationship Id="rId3031" Type="http://schemas.openxmlformats.org/officeDocument/2006/relationships/hyperlink" Target="http://transparencia.comitan.gob.mx/ART85/XXVII/DESARROLLO_URBANO/US0565.pdf" TargetMode="External"/><Relationship Id="rId2797" Type="http://schemas.openxmlformats.org/officeDocument/2006/relationships/hyperlink" Target="http://transparencia.comitan.gob.mx/ART85/XXVII/DESARROLLO_URBANO/R000321.pdf" TargetMode="External"/><Relationship Id="rId769" Type="http://schemas.openxmlformats.org/officeDocument/2006/relationships/hyperlink" Target="http://transparencia.comitan.gob.mx/ART85/XXVII/DESARROLLO_URBANO/S003572.pdf" TargetMode="External"/><Relationship Id="rId976" Type="http://schemas.openxmlformats.org/officeDocument/2006/relationships/hyperlink" Target="http://transparencia.comitan.gob.mx/ART85/XXVII/DESARROLLO_URBANO/S003782.pdf" TargetMode="External"/><Relationship Id="rId1399" Type="http://schemas.openxmlformats.org/officeDocument/2006/relationships/hyperlink" Target="http://transparencia.comitan.gob.mx/ART85/XXVII/DESARROLLO_URBANO/05152.pdf" TargetMode="External"/><Relationship Id="rId2657" Type="http://schemas.openxmlformats.org/officeDocument/2006/relationships/hyperlink" Target="http://transparencia.comitan.gob.mx/ART85/XXVII/DESARROLLO_URBANO/OF.XXVII1_2021-2024.pdf" TargetMode="External"/><Relationship Id="rId629" Type="http://schemas.openxmlformats.org/officeDocument/2006/relationships/hyperlink" Target="http://transparencia.comitan.gob.mx/ART85/XXVII/DESARROLLO_URBANO/S003419.pdf" TargetMode="External"/><Relationship Id="rId1259" Type="http://schemas.openxmlformats.org/officeDocument/2006/relationships/hyperlink" Target="http://transparencia.comitan.gob.mx/ART85/XXVII/DESARROLLO_URBANO/04915.pdf" TargetMode="External"/><Relationship Id="rId1466" Type="http://schemas.openxmlformats.org/officeDocument/2006/relationships/hyperlink" Target="http://transparencia.comitan.gob.mx/ART85/XXVII/DESARROLLO_URBANO/05137.pdf" TargetMode="External"/><Relationship Id="rId2864" Type="http://schemas.openxmlformats.org/officeDocument/2006/relationships/hyperlink" Target="http://transparencia.comitan.gob.mx/ART85/XXVII/DESARROLLO_URBANO/OFICIO_XXVII_2022.pdf" TargetMode="External"/><Relationship Id="rId3708" Type="http://schemas.openxmlformats.org/officeDocument/2006/relationships/hyperlink" Target="http://transparencia.comitan.gob.mx/ART85/XXVII/DESARROLLO_URBANO/OF.XXVII1_2021-2024.pdf" TargetMode="External"/><Relationship Id="rId836" Type="http://schemas.openxmlformats.org/officeDocument/2006/relationships/hyperlink" Target="http://transparencia.comitan.gob.mx/ART85/XXVII/DESARROLLO_URBANO/S003642.pdf" TargetMode="External"/><Relationship Id="rId1119" Type="http://schemas.openxmlformats.org/officeDocument/2006/relationships/hyperlink" Target="http://transparencia.comitan.gob.mx/ART85/XXVII/DESARROLLO_URBANO/S003929.pdf" TargetMode="External"/><Relationship Id="rId1673" Type="http://schemas.openxmlformats.org/officeDocument/2006/relationships/hyperlink" Target="http://transparencia.comitan.gob.mx/ART85/XXVII/DESARROLLO_URBANO/05454.pdf" TargetMode="External"/><Relationship Id="rId1880" Type="http://schemas.openxmlformats.org/officeDocument/2006/relationships/hyperlink" Target="http://transparencia.comitan.gob.mx/ART85/XXVII/DESARROLLO_URBANO/05373.pdf" TargetMode="External"/><Relationship Id="rId2517" Type="http://schemas.openxmlformats.org/officeDocument/2006/relationships/hyperlink" Target="http://transparencia.comitan.gob.mx/ART85/XXVII/DESARROLLO_URBANO/OF.XXVII1_2021-2024.pdf" TargetMode="External"/><Relationship Id="rId2724" Type="http://schemas.openxmlformats.org/officeDocument/2006/relationships/hyperlink" Target="http://transparencia.comitan.gob.mx/ART85/XXVII/DESARROLLO_URBANO/OF.XXVII1_2021-2024.pdf" TargetMode="External"/><Relationship Id="rId2931" Type="http://schemas.openxmlformats.org/officeDocument/2006/relationships/hyperlink" Target="http://transparencia.comitan.gob.mx/ART85/XXVII/DESARROLLO_URBANO/OF.XXVII1_2021-2024.pdf" TargetMode="External"/><Relationship Id="rId903" Type="http://schemas.openxmlformats.org/officeDocument/2006/relationships/hyperlink" Target="http://transparencia.comitan.gob.mx/ART85/XXVII/DESARROLLO_URBANO/S003709.pdf" TargetMode="External"/><Relationship Id="rId1326" Type="http://schemas.openxmlformats.org/officeDocument/2006/relationships/hyperlink" Target="http://transparencia.comitan.gob.mx/ART85/XXVII/DESARROLLO_URBANO/05010.pdf" TargetMode="External"/><Relationship Id="rId1533" Type="http://schemas.openxmlformats.org/officeDocument/2006/relationships/hyperlink" Target="http://transparencia.comitan.gob.mx/ART85/XXVII/DESARROLLO_URBANO/05262.pdf" TargetMode="External"/><Relationship Id="rId1740" Type="http://schemas.openxmlformats.org/officeDocument/2006/relationships/hyperlink" Target="http://transparencia.comitan.gob.mx/ART85/XXVII/DESARROLLO_URBANO/23248.pdf" TargetMode="External"/><Relationship Id="rId32" Type="http://schemas.openxmlformats.org/officeDocument/2006/relationships/hyperlink" Target="http://transparencia.comitan.gob.mx/ART85/XXVII/DESARROLLO_URBANO/05239.pdf" TargetMode="External"/><Relationship Id="rId1600" Type="http://schemas.openxmlformats.org/officeDocument/2006/relationships/hyperlink" Target="http://transparencia.comitan.gob.mx/ART85/XXVII/DESARROLLO_URBANO/05416.pdf" TargetMode="External"/><Relationship Id="rId3498" Type="http://schemas.openxmlformats.org/officeDocument/2006/relationships/hyperlink" Target="http://transparencia.comitan.gob.mx/ART85/XXVII/DESARROLLO_URBANO/OF.XXVII1_2021-2024.pdf" TargetMode="External"/><Relationship Id="rId3358" Type="http://schemas.openxmlformats.org/officeDocument/2006/relationships/hyperlink" Target="http://transparencia.comitan.gob.mx/ART85/XXVII/DESARROLLO_URBANO/T000432.pdf" TargetMode="External"/><Relationship Id="rId3565" Type="http://schemas.openxmlformats.org/officeDocument/2006/relationships/hyperlink" Target="http://transparencia.comitan.gob.mx/ART85/XXVII/DESARROLLO_URBANO/05240.pdf" TargetMode="External"/><Relationship Id="rId3772" Type="http://schemas.openxmlformats.org/officeDocument/2006/relationships/hyperlink" Target="http://transparencia.comitan.gob.mx/ART85/XXVII/DESARROLLO_URBANO/LCH003.pdf" TargetMode="External"/><Relationship Id="rId279" Type="http://schemas.openxmlformats.org/officeDocument/2006/relationships/hyperlink" Target="http://transparencia.comitan.gob.mx/ART85/XXVII/DESARROLLO_URBANO/A001869.pdf" TargetMode="External"/><Relationship Id="rId486" Type="http://schemas.openxmlformats.org/officeDocument/2006/relationships/hyperlink" Target="http://transparencia.comitan.gob.mx/ART85/XXVII/DESARROLLO_URBANO/S002779.pdf" TargetMode="External"/><Relationship Id="rId693" Type="http://schemas.openxmlformats.org/officeDocument/2006/relationships/hyperlink" Target="http://transparencia.comitan.gob.mx/ART85/XXVII/DESARROLLO_URBANO/S003490.pdf" TargetMode="External"/><Relationship Id="rId2167" Type="http://schemas.openxmlformats.org/officeDocument/2006/relationships/hyperlink" Target="http://transparencia.comitan.gob.mx/ART85/XXVII/DESARROLLO_URBANO/OF.XXVII1_2021-2024.pdf" TargetMode="External"/><Relationship Id="rId2374" Type="http://schemas.openxmlformats.org/officeDocument/2006/relationships/hyperlink" Target="http://transparencia.comitan.gob.mx/ART85/XXVII/DESARROLLO_URBANO/OF.XXVII1_2021-2024.pdf" TargetMode="External"/><Relationship Id="rId2581" Type="http://schemas.openxmlformats.org/officeDocument/2006/relationships/hyperlink" Target="http://transparencia.comitan.gob.mx/ART85/XXVII/DESARROLLO_URBANO/OF.XXVII1_2021-2024.pdf" TargetMode="External"/><Relationship Id="rId3218" Type="http://schemas.openxmlformats.org/officeDocument/2006/relationships/hyperlink" Target="http://transparencia.comitan.gob.mx/ART85/XXVII/DESARROLLO_URBANO/OF.XXVII1_2021-2024.pdf" TargetMode="External"/><Relationship Id="rId3425" Type="http://schemas.openxmlformats.org/officeDocument/2006/relationships/hyperlink" Target="http://transparencia.comitan.gob.mx/ART85/XXVII/DESARROLLO_URBANO/OFICIO_XXVII_2022.pdf" TargetMode="External"/><Relationship Id="rId3632" Type="http://schemas.openxmlformats.org/officeDocument/2006/relationships/hyperlink" Target="http://transparencia.comitan.gob.mx/ART85/XXVII/DESARROLLO_URBANO/L000215.pdf" TargetMode="External"/><Relationship Id="rId139" Type="http://schemas.openxmlformats.org/officeDocument/2006/relationships/hyperlink" Target="http://transparencia.comitan.gob.mx/ART85/XXVII/DESARROLLO_URBANO/05003.pdf" TargetMode="External"/><Relationship Id="rId346" Type="http://schemas.openxmlformats.org/officeDocument/2006/relationships/hyperlink" Target="http://transparencia.comitan.gob.mx/ART85/XXVII/DESARROLLO_URBANO/A002212.pdf" TargetMode="External"/><Relationship Id="rId553" Type="http://schemas.openxmlformats.org/officeDocument/2006/relationships/hyperlink" Target="http://transparencia.comitan.gob.mx/ART85/XXVII/DESARROLLO_URBANO/S003330.pdf" TargetMode="External"/><Relationship Id="rId760" Type="http://schemas.openxmlformats.org/officeDocument/2006/relationships/hyperlink" Target="http://transparencia.comitan.gob.mx/ART85/XXVII/DESARROLLO_URBANO/S003563.pdf" TargetMode="External"/><Relationship Id="rId1183" Type="http://schemas.openxmlformats.org/officeDocument/2006/relationships/hyperlink" Target="http://transparencia.comitan.gob.mx/ART85/XXVII/DESARROLLO_URBANO/S003998.pdf" TargetMode="External"/><Relationship Id="rId1390" Type="http://schemas.openxmlformats.org/officeDocument/2006/relationships/hyperlink" Target="http://transparencia.comitan.gob.mx/ART85/XXVII/DESARROLLO_URBANO/22508.pdf" TargetMode="External"/><Relationship Id="rId2027" Type="http://schemas.openxmlformats.org/officeDocument/2006/relationships/hyperlink" Target="http://transparencia.comitan.gob.mx/ART85/XXVII/DESARROLLO_URBANO/OF.XXVII1_2021-2024.pdf" TargetMode="External"/><Relationship Id="rId2234" Type="http://schemas.openxmlformats.org/officeDocument/2006/relationships/hyperlink" Target="http://transparencia.comitan.gob.mx/ART85/XXVII/DESARROLLO_URBANO/OF.XXVII1_2021-2024.pdf" TargetMode="External"/><Relationship Id="rId2441" Type="http://schemas.openxmlformats.org/officeDocument/2006/relationships/hyperlink" Target="http://transparencia.comitan.gob.mx/ART85/XXVII/DESARROLLO_URBANO/OF.XXVII1_2021-2024.pdf" TargetMode="External"/><Relationship Id="rId206" Type="http://schemas.openxmlformats.org/officeDocument/2006/relationships/hyperlink" Target="http://transparencia.comitan.gob.mx/ART85/XXVII/DESARROLLO_URBANO/05198.pdf" TargetMode="External"/><Relationship Id="rId413" Type="http://schemas.openxmlformats.org/officeDocument/2006/relationships/hyperlink" Target="http://transparencia.comitan.gob.mx/ART85/XXVII/DESARROLLO_URBANO/A002333.pdf" TargetMode="External"/><Relationship Id="rId1043" Type="http://schemas.openxmlformats.org/officeDocument/2006/relationships/hyperlink" Target="http://transparencia.comitan.gob.mx/ART85/XXVII/DESARROLLO_URBANO/S003849.pdf" TargetMode="External"/><Relationship Id="rId620" Type="http://schemas.openxmlformats.org/officeDocument/2006/relationships/hyperlink" Target="http://transparencia.comitan.gob.mx/ART85/XXVII/DESARROLLO_URBANO/S003410.pdf" TargetMode="External"/><Relationship Id="rId1250" Type="http://schemas.openxmlformats.org/officeDocument/2006/relationships/hyperlink" Target="http://transparencia.comitan.gob.mx/ART85/XXVII/DESARROLLO_URBANO/04916.pdf" TargetMode="External"/><Relationship Id="rId2301" Type="http://schemas.openxmlformats.org/officeDocument/2006/relationships/hyperlink" Target="http://transparencia.comitan.gob.mx/ART85/XXVII/DESARROLLO_URBANO/OF.XXVII1_2021-2024.pdf" TargetMode="External"/><Relationship Id="rId1110" Type="http://schemas.openxmlformats.org/officeDocument/2006/relationships/hyperlink" Target="http://transparencia.comitan.gob.mx/ART85/XXVII/DESARROLLO_URBANO/S003916.pdf" TargetMode="External"/><Relationship Id="rId1927" Type="http://schemas.openxmlformats.org/officeDocument/2006/relationships/hyperlink" Target="http://transparencia.comitan.gob.mx/ART85/XXVII/DESARROLLO_URBANO/05722.pdf" TargetMode="External"/><Relationship Id="rId3075" Type="http://schemas.openxmlformats.org/officeDocument/2006/relationships/hyperlink" Target="http://transparencia.comitan.gob.mx/ART85/XXVII/DESARROLLO_URBANO/23376.pdf" TargetMode="External"/><Relationship Id="rId3282" Type="http://schemas.openxmlformats.org/officeDocument/2006/relationships/hyperlink" Target="http://transparencia.comitan.gob.mx/ART85/XXVII/DESARROLLO_URBANO/OF.XXVII1_2021-2024.pdf" TargetMode="External"/><Relationship Id="rId2091" Type="http://schemas.openxmlformats.org/officeDocument/2006/relationships/hyperlink" Target="http://transparencia.comitan.gob.mx/ART85/XXVII/DESARROLLO_URBANO/OF.XXVII1_2021-2024.pdf" TargetMode="External"/><Relationship Id="rId3142" Type="http://schemas.openxmlformats.org/officeDocument/2006/relationships/hyperlink" Target="http://transparencia.comitan.gob.mx/ART85/XXVII/DESARROLLO_URBANO/OFICIO_XXVII_2022.pdf" TargetMode="External"/><Relationship Id="rId270" Type="http://schemas.openxmlformats.org/officeDocument/2006/relationships/hyperlink" Target="http://transparencia.comitan.gob.mx/ART85/XXVII/DESARROLLO_URBANO/A001860.pdf" TargetMode="External"/><Relationship Id="rId3002" Type="http://schemas.openxmlformats.org/officeDocument/2006/relationships/hyperlink" Target="http://transparencia.comitan.gob.mx/ART85/XXVII/DESARROLLO_URBANO/OF.XXVII1_2021-2024.pdf" TargetMode="External"/><Relationship Id="rId130" Type="http://schemas.openxmlformats.org/officeDocument/2006/relationships/hyperlink" Target="http://transparencia.comitan.gob.mx/ART85/XXVII/DESARROLLO_URBANO/04563.pdf" TargetMode="External"/><Relationship Id="rId2768" Type="http://schemas.openxmlformats.org/officeDocument/2006/relationships/hyperlink" Target="http://transparencia.comitan.gob.mx/ART85/XXVII/DESARROLLO_URBANO/OF.XXVII1_2021-2024.pdf" TargetMode="External"/><Relationship Id="rId2975" Type="http://schemas.openxmlformats.org/officeDocument/2006/relationships/hyperlink" Target="http://transparencia.comitan.gob.mx/ART85/XXVII/DESARROLLO_URBANO/OFICIO_XXVII_2022.pdf" TargetMode="External"/><Relationship Id="rId947" Type="http://schemas.openxmlformats.org/officeDocument/2006/relationships/hyperlink" Target="http://transparencia.comitan.gob.mx/ART85/XXVII/DESARROLLO_URBANO/S003753.pdf" TargetMode="External"/><Relationship Id="rId1577" Type="http://schemas.openxmlformats.org/officeDocument/2006/relationships/hyperlink" Target="http://transparencia.comitan.gob.mx/ART85/XXVII/DESARROLLO_URBANO/05385.pdf" TargetMode="External"/><Relationship Id="rId1784" Type="http://schemas.openxmlformats.org/officeDocument/2006/relationships/hyperlink" Target="http://transparencia.comitan.gob.mx/ART85/XXVII/DESARROLLO_URBANO/05707.pdf" TargetMode="External"/><Relationship Id="rId1991" Type="http://schemas.openxmlformats.org/officeDocument/2006/relationships/hyperlink" Target="http://transparencia.comitan.gob.mx/ART85/XXVII/DESARROLLO_URBANO/05221.pdf" TargetMode="External"/><Relationship Id="rId2628" Type="http://schemas.openxmlformats.org/officeDocument/2006/relationships/hyperlink" Target="http://transparencia.comitan.gob.mx/ART85/XXVII/DESARROLLO_URBANO/OF.XXVII1_2021-2024.pdf" TargetMode="External"/><Relationship Id="rId2835" Type="http://schemas.openxmlformats.org/officeDocument/2006/relationships/hyperlink" Target="http://transparencia.comitan.gob.mx/ART85/XXVII/DESARROLLO_URBANO/05571.pdf" TargetMode="External"/><Relationship Id="rId76" Type="http://schemas.openxmlformats.org/officeDocument/2006/relationships/hyperlink" Target="http://transparencia.comitan.gob.mx/ART85/XXVII/DESARROLLO_URBANO/05166.pdf" TargetMode="External"/><Relationship Id="rId807" Type="http://schemas.openxmlformats.org/officeDocument/2006/relationships/hyperlink" Target="http://transparencia.comitan.gob.mx/ART85/XXVII/DESARROLLO_URBANO/S003611.pdf" TargetMode="External"/><Relationship Id="rId1437" Type="http://schemas.openxmlformats.org/officeDocument/2006/relationships/hyperlink" Target="http://transparencia.comitan.gob.mx/ART85/XXVII/DESARROLLO_URBANO/05197.pdf" TargetMode="External"/><Relationship Id="rId1644" Type="http://schemas.openxmlformats.org/officeDocument/2006/relationships/hyperlink" Target="http://transparencia.comitan.gob.mx/ART85/XXVII/DESARROLLO_URBANO/05355.pdf" TargetMode="External"/><Relationship Id="rId1851" Type="http://schemas.openxmlformats.org/officeDocument/2006/relationships/hyperlink" Target="http://transparencia.comitan.gob.mx/ART85/XXVII/DESARROLLO_URBANO/05375.pdf" TargetMode="External"/><Relationship Id="rId2902" Type="http://schemas.openxmlformats.org/officeDocument/2006/relationships/hyperlink" Target="http://transparencia.comitan.gob.mx/ART85/XXVII/DESARROLLO_URBANO/OF.XXVII1_2021-2024.pdf" TargetMode="External"/><Relationship Id="rId1504" Type="http://schemas.openxmlformats.org/officeDocument/2006/relationships/hyperlink" Target="http://transparencia.comitan.gob.mx/ART85/XXVII/DESARROLLO_URBANO/05638.pdf" TargetMode="External"/><Relationship Id="rId1711" Type="http://schemas.openxmlformats.org/officeDocument/2006/relationships/hyperlink" Target="http://transparencia.comitan.gob.mx/ART85/XXVII/DESARROLLO_URBANO/05330.pdf" TargetMode="External"/><Relationship Id="rId3469" Type="http://schemas.openxmlformats.org/officeDocument/2006/relationships/hyperlink" Target="http://transparencia.comitan.gob.mx/ART85/XXVII/DESARROLLO_URBANO/OF.XXVII1_2021-2024.pdf" TargetMode="External"/><Relationship Id="rId3676" Type="http://schemas.openxmlformats.org/officeDocument/2006/relationships/hyperlink" Target="http://transparencia.comitan.gob.mx/ART85/XXVII/DESARROLLO_URBANO/OFICIO_XXVII_2022.pdf" TargetMode="External"/><Relationship Id="rId597" Type="http://schemas.openxmlformats.org/officeDocument/2006/relationships/hyperlink" Target="http://transparencia.comitan.gob.mx/ART85/XXVII/DESARROLLO_URBANO/S003387.pdf" TargetMode="External"/><Relationship Id="rId2278" Type="http://schemas.openxmlformats.org/officeDocument/2006/relationships/hyperlink" Target="http://transparencia.comitan.gob.mx/ART85/XXVII/DESARROLLO_URBANO/OF.XXVII1_2021-2024.pdf" TargetMode="External"/><Relationship Id="rId2485" Type="http://schemas.openxmlformats.org/officeDocument/2006/relationships/hyperlink" Target="http://transparencia.comitan.gob.mx/ART85/XXVII/DESARROLLO_URBANO/OF.XXVII1_2021-2024.pdf" TargetMode="External"/><Relationship Id="rId3329" Type="http://schemas.openxmlformats.org/officeDocument/2006/relationships/hyperlink" Target="http://transparencia.comitan.gob.mx/ART85/XXVII/DESARROLLO_URBANO/T000397.pdf" TargetMode="External"/><Relationship Id="rId457" Type="http://schemas.openxmlformats.org/officeDocument/2006/relationships/hyperlink" Target="http://transparencia.comitan.gob.mx/ART85/XXVII/DESARROLLO_URBANO/A002386.pdf" TargetMode="External"/><Relationship Id="rId1087" Type="http://schemas.openxmlformats.org/officeDocument/2006/relationships/hyperlink" Target="http://transparencia.comitan.gob.mx/ART85/XXVII/DESARROLLO_URBANO/S003893.pdf" TargetMode="External"/><Relationship Id="rId1294" Type="http://schemas.openxmlformats.org/officeDocument/2006/relationships/hyperlink" Target="http://transparencia.comitan.gob.mx/ART85/XXVII/DESARROLLO_URBANO/05596.pdf" TargetMode="External"/><Relationship Id="rId2138" Type="http://schemas.openxmlformats.org/officeDocument/2006/relationships/hyperlink" Target="http://transparencia.comitan.gob.mx/ART85/XXVII/DESARROLLO_URBANO/OF.XXVII1_2021-2024.pdf" TargetMode="External"/><Relationship Id="rId2692" Type="http://schemas.openxmlformats.org/officeDocument/2006/relationships/hyperlink" Target="http://transparencia.comitan.gob.mx/ART85/XXVII/DESARROLLO_URBANO/OF.XXVII1_2021-2024.pdf" TargetMode="External"/><Relationship Id="rId3536" Type="http://schemas.openxmlformats.org/officeDocument/2006/relationships/hyperlink" Target="http://transparencia.comitan.gob.mx/ART85/XXVII/DESARROLLO_URBANO/OF.XXVII1_2021-2024.pdf" TargetMode="External"/><Relationship Id="rId3743" Type="http://schemas.openxmlformats.org/officeDocument/2006/relationships/hyperlink" Target="http://transparencia.comitan.gob.mx/ART85/XXVII/DESARROLLO_URBANO/OFICIO_XXVII_2022.pdf" TargetMode="External"/><Relationship Id="rId664" Type="http://schemas.openxmlformats.org/officeDocument/2006/relationships/hyperlink" Target="http://transparencia.comitan.gob.mx/ART85/XXVII/DESARROLLO_URBANO/S003454.pdf" TargetMode="External"/><Relationship Id="rId871" Type="http://schemas.openxmlformats.org/officeDocument/2006/relationships/hyperlink" Target="http://transparencia.comitan.gob.mx/ART85/XXVII/DESARROLLO_URBANO/S003677.pdf" TargetMode="External"/><Relationship Id="rId2345" Type="http://schemas.openxmlformats.org/officeDocument/2006/relationships/hyperlink" Target="http://transparencia.comitan.gob.mx/ART85/XXVII/DESARROLLO_URBANO/OF.XXVII1_2021-2024.pdf" TargetMode="External"/><Relationship Id="rId2552" Type="http://schemas.openxmlformats.org/officeDocument/2006/relationships/hyperlink" Target="http://transparencia.comitan.gob.mx/ART85/XXVII/DESARROLLO_URBANO/OF.XXVII1_2021-2024.pdf" TargetMode="External"/><Relationship Id="rId3603" Type="http://schemas.openxmlformats.org/officeDocument/2006/relationships/hyperlink" Target="http://transparencia.comitan.gob.mx/ART85/XXVII/DESARROLLO_URBANO/OF.XXVII1_2021-2024.pdf" TargetMode="External"/><Relationship Id="rId317" Type="http://schemas.openxmlformats.org/officeDocument/2006/relationships/hyperlink" Target="http://transparencia.comitan.gob.mx/ART85/XXVII/DESARROLLO_URBANO/A002011.pdf" TargetMode="External"/><Relationship Id="rId524" Type="http://schemas.openxmlformats.org/officeDocument/2006/relationships/hyperlink" Target="http://transparencia.comitan.gob.mx/ART85/XXVII/DESARROLLO_URBANO/S003239.pdf" TargetMode="External"/><Relationship Id="rId731" Type="http://schemas.openxmlformats.org/officeDocument/2006/relationships/hyperlink" Target="http://transparencia.comitan.gob.mx/ART85/XXVII/DESARROLLO_URBANO/S003534.pdf" TargetMode="External"/><Relationship Id="rId1154" Type="http://schemas.openxmlformats.org/officeDocument/2006/relationships/hyperlink" Target="http://transparencia.comitan.gob.mx/ART85/XXVII/DESARROLLO_URBANO/S003969.pdf" TargetMode="External"/><Relationship Id="rId1361" Type="http://schemas.openxmlformats.org/officeDocument/2006/relationships/hyperlink" Target="http://transparencia.comitan.gob.mx/ART85/XXVII/DESARROLLO_URBANO/05135.pdf" TargetMode="External"/><Relationship Id="rId2205" Type="http://schemas.openxmlformats.org/officeDocument/2006/relationships/hyperlink" Target="http://transparencia.comitan.gob.mx/ART85/XXVII/DESARROLLO_URBANO/OF.XXVII1_2021-2024.pdf" TargetMode="External"/><Relationship Id="rId2412" Type="http://schemas.openxmlformats.org/officeDocument/2006/relationships/hyperlink" Target="http://transparencia.comitan.gob.mx/ART85/XXVII/DESARROLLO_URBANO/OF.XXVII1_2021-2024.pdf" TargetMode="External"/><Relationship Id="rId1014" Type="http://schemas.openxmlformats.org/officeDocument/2006/relationships/hyperlink" Target="http://transparencia.comitan.gob.mx/ART85/XXVII/DESARROLLO_URBANO/S003820.pdf" TargetMode="External"/><Relationship Id="rId1221" Type="http://schemas.openxmlformats.org/officeDocument/2006/relationships/hyperlink" Target="http://transparencia.comitan.gob.mx/ART85/XXVII/DESARROLLO_URBANO/C000859.pdf" TargetMode="External"/><Relationship Id="rId3186" Type="http://schemas.openxmlformats.org/officeDocument/2006/relationships/hyperlink" Target="http://transparencia.comitan.gob.mx/ART85/XXVII/DESARROLLO_URBANO/OFICIO_XXVII_2022.pdf" TargetMode="External"/><Relationship Id="rId3393" Type="http://schemas.openxmlformats.org/officeDocument/2006/relationships/hyperlink" Target="http://transparencia.comitan.gob.mx/ART85/XXVII/DESARROLLO_URBANO/05027.pdf" TargetMode="External"/><Relationship Id="rId3046" Type="http://schemas.openxmlformats.org/officeDocument/2006/relationships/hyperlink" Target="http://transparencia.comitan.gob.mx/ART85/XXVII/DESARROLLO_URBANO/US0595.pdf" TargetMode="External"/><Relationship Id="rId3253" Type="http://schemas.openxmlformats.org/officeDocument/2006/relationships/hyperlink" Target="http://transparencia.comitan.gob.mx/ART85/XXVII/DESARROLLO_URBANO/OF.XXVII1_2021-2024.pdf" TargetMode="External"/><Relationship Id="rId3460" Type="http://schemas.openxmlformats.org/officeDocument/2006/relationships/hyperlink" Target="http://transparencia.comitan.gob.mx/ART85/XXVII/DESARROLLO_URBANO/OF.XXVII1_2021-2024.pdf" TargetMode="External"/><Relationship Id="rId174" Type="http://schemas.openxmlformats.org/officeDocument/2006/relationships/hyperlink" Target="http://transparencia.comitan.gob.mx/ART85/XXVII/DESARROLLO_URBANO/05599.pdf" TargetMode="External"/><Relationship Id="rId381" Type="http://schemas.openxmlformats.org/officeDocument/2006/relationships/hyperlink" Target="http://transparencia.comitan.gob.mx/ART85/XXVII/DESARROLLO_URBANO/A002255.pdf" TargetMode="External"/><Relationship Id="rId2062" Type="http://schemas.openxmlformats.org/officeDocument/2006/relationships/hyperlink" Target="http://transparencia.comitan.gob.mx/ART85/XXVII/DESARROLLO_URBANO/OF.XXVII1_2021-2024.pdf" TargetMode="External"/><Relationship Id="rId3113" Type="http://schemas.openxmlformats.org/officeDocument/2006/relationships/hyperlink" Target="http://transparencia.comitan.gob.mx/ART85/XXVII/DESARROLLO_URBANO/23489.pdf" TargetMode="External"/><Relationship Id="rId241" Type="http://schemas.openxmlformats.org/officeDocument/2006/relationships/hyperlink" Target="http://transparencia.comitan.gob.mx/ART85/XXVII/DESARROLLO_URBANO/OF.XXVII1_2021-2024.pdf" TargetMode="External"/><Relationship Id="rId3320" Type="http://schemas.openxmlformats.org/officeDocument/2006/relationships/hyperlink" Target="http://transparencia.comitan.gob.mx/ART85/XXVII/DESARROLLO_URBANO/T000426.pdf" TargetMode="External"/><Relationship Id="rId2879" Type="http://schemas.openxmlformats.org/officeDocument/2006/relationships/hyperlink" Target="http://transparencia.comitan.gob.mx/ART85/XXVII/DESARROLLO_URBANO/OF.XXVII1_2021-2024.pdf" TargetMode="External"/><Relationship Id="rId101" Type="http://schemas.openxmlformats.org/officeDocument/2006/relationships/hyperlink" Target="http://transparencia.comitan.gob.mx/ART85/XXVII/DESARROLLO_URBANO/05060.pdf" TargetMode="External"/><Relationship Id="rId1688" Type="http://schemas.openxmlformats.org/officeDocument/2006/relationships/hyperlink" Target="http://transparencia.comitan.gob.mx/ART85/XXVII/DESARROLLO_URBANO/05101.pdf" TargetMode="External"/><Relationship Id="rId1895" Type="http://schemas.openxmlformats.org/officeDocument/2006/relationships/hyperlink" Target="http://transparencia.comitan.gob.mx/ART85/XXVII/DESARROLLO_URBANO/05663.pdf" TargetMode="External"/><Relationship Id="rId2739" Type="http://schemas.openxmlformats.org/officeDocument/2006/relationships/hyperlink" Target="http://transparencia.comitan.gob.mx/ART85/XXVII/DESARROLLO_URBANO/OF.XXVII1_2021-2024.pdf" TargetMode="External"/><Relationship Id="rId2946" Type="http://schemas.openxmlformats.org/officeDocument/2006/relationships/hyperlink" Target="http://transparencia.comitan.gob.mx/ART85/XXVII/DESARROLLO_URBANO/PA000156.pdf" TargetMode="External"/><Relationship Id="rId918" Type="http://schemas.openxmlformats.org/officeDocument/2006/relationships/hyperlink" Target="http://transparencia.comitan.gob.mx/ART85/XXVII/DESARROLLO_URBANO/S003724.pdf" TargetMode="External"/><Relationship Id="rId1548" Type="http://schemas.openxmlformats.org/officeDocument/2006/relationships/hyperlink" Target="http://transparencia.comitan.gob.mx/ART85/XXVII/DESARROLLO_URBANO/05252.pdf" TargetMode="External"/><Relationship Id="rId1755" Type="http://schemas.openxmlformats.org/officeDocument/2006/relationships/hyperlink" Target="http://transparencia.comitan.gob.mx/ART85/XXVII/DESARROLLO_URBANO/05016.pdf" TargetMode="External"/><Relationship Id="rId1408" Type="http://schemas.openxmlformats.org/officeDocument/2006/relationships/hyperlink" Target="http://transparencia.comitan.gob.mx/ART85/XXVII/DESARROLLO_URBANO/23240.pdf" TargetMode="External"/><Relationship Id="rId1962" Type="http://schemas.openxmlformats.org/officeDocument/2006/relationships/hyperlink" Target="http://transparencia.comitan.gob.mx/ART85/XXVII/DESARROLLO_URBANO/05710.pdf" TargetMode="External"/><Relationship Id="rId2806" Type="http://schemas.openxmlformats.org/officeDocument/2006/relationships/hyperlink" Target="http://transparencia.comitan.gob.mx/ART85/XXVII/DESARROLLO_URBANO/21631.pdf" TargetMode="External"/><Relationship Id="rId47" Type="http://schemas.openxmlformats.org/officeDocument/2006/relationships/hyperlink" Target="http://transparencia.comitan.gob.mx/ART85/XXVII/DESARROLLO_URBANO/22508.pdf" TargetMode="External"/><Relationship Id="rId1615" Type="http://schemas.openxmlformats.org/officeDocument/2006/relationships/hyperlink" Target="http://transparencia.comitan.gob.mx/ART85/XXVII/DESARROLLO_URBANO/05412.pdf" TargetMode="External"/><Relationship Id="rId1822" Type="http://schemas.openxmlformats.org/officeDocument/2006/relationships/hyperlink" Target="http://transparencia.comitan.gob.mx/ART85/XXVII/DESARROLLO_URBANO/05439.pdf" TargetMode="External"/><Relationship Id="rId2389" Type="http://schemas.openxmlformats.org/officeDocument/2006/relationships/hyperlink" Target="http://transparencia.comitan.gob.mx/ART85/XXVII/DESARROLLO_URBANO/OF.XXVII1_2021-2024.pdf" TargetMode="External"/><Relationship Id="rId2596" Type="http://schemas.openxmlformats.org/officeDocument/2006/relationships/hyperlink" Target="http://transparencia.comitan.gob.mx/ART85/XXVII/DESARROLLO_URBANO/OF.XXVII1_2021-2024.pdf" TargetMode="External"/><Relationship Id="rId3647" Type="http://schemas.openxmlformats.org/officeDocument/2006/relationships/hyperlink" Target="http://transparencia.comitan.gob.mx/ART85/XXVII/DESARROLLO_URBANO/L000224.pdf" TargetMode="External"/><Relationship Id="rId568" Type="http://schemas.openxmlformats.org/officeDocument/2006/relationships/hyperlink" Target="http://transparencia.comitan.gob.mx/ART85/XXVII/DESARROLLO_URBANO/S003345.pdf" TargetMode="External"/><Relationship Id="rId775" Type="http://schemas.openxmlformats.org/officeDocument/2006/relationships/hyperlink" Target="http://transparencia.comitan.gob.mx/ART85/XXVII/DESARROLLO_URBANO/S003579.pdf" TargetMode="External"/><Relationship Id="rId982" Type="http://schemas.openxmlformats.org/officeDocument/2006/relationships/hyperlink" Target="http://transparencia.comitan.gob.mx/ART85/XXVII/DESARROLLO_URBANO/S003788.pdf" TargetMode="External"/><Relationship Id="rId1198" Type="http://schemas.openxmlformats.org/officeDocument/2006/relationships/hyperlink" Target="http://transparencia.comitan.gob.mx/ART85/XXVII/DESARROLLO_URBANO/S004015.pdf" TargetMode="External"/><Relationship Id="rId2249" Type="http://schemas.openxmlformats.org/officeDocument/2006/relationships/hyperlink" Target="http://transparencia.comitan.gob.mx/ART85/XXVII/DESARROLLO_URBANO/OF.XXVII1_2021-2024.pdf" TargetMode="External"/><Relationship Id="rId2456" Type="http://schemas.openxmlformats.org/officeDocument/2006/relationships/hyperlink" Target="http://transparencia.comitan.gob.mx/ART85/XXVII/DESARROLLO_URBANO/OF.XXVII1_2021-2024.pdf" TargetMode="External"/><Relationship Id="rId2663" Type="http://schemas.openxmlformats.org/officeDocument/2006/relationships/hyperlink" Target="http://transparencia.comitan.gob.mx/ART85/XXVII/DESARROLLO_URBANO/OF.XXVII1_2021-2024.pdf" TargetMode="External"/><Relationship Id="rId2870" Type="http://schemas.openxmlformats.org/officeDocument/2006/relationships/hyperlink" Target="http://transparencia.comitan.gob.mx/ART85/XXVII/DESARROLLO_URBANO/OFICIO_XXVII_2022.pdf" TargetMode="External"/><Relationship Id="rId3507" Type="http://schemas.openxmlformats.org/officeDocument/2006/relationships/hyperlink" Target="http://transparencia.comitan.gob.mx/ART85/XXVII/DESARROLLO_URBANO/OF.XXVII1_2021-2024.pdf" TargetMode="External"/><Relationship Id="rId3714" Type="http://schemas.openxmlformats.org/officeDocument/2006/relationships/hyperlink" Target="http://transparencia.comitan.gob.mx/ART85/XXVII/DESARROLLO_URBANO/OF.XXVII1_2021-2024.pdf" TargetMode="External"/><Relationship Id="rId428" Type="http://schemas.openxmlformats.org/officeDocument/2006/relationships/hyperlink" Target="http://transparencia.comitan.gob.mx/ART85/XXVII/DESARROLLO_URBANO/A002351.pdf" TargetMode="External"/><Relationship Id="rId635" Type="http://schemas.openxmlformats.org/officeDocument/2006/relationships/hyperlink" Target="http://transparencia.comitan.gob.mx/ART85/XXVII/DESARROLLO_URBANO/S003425.pdf" TargetMode="External"/><Relationship Id="rId842" Type="http://schemas.openxmlformats.org/officeDocument/2006/relationships/hyperlink" Target="http://transparencia.comitan.gob.mx/ART85/XXVII/DESARROLLO_URBANO/S003648.pdf" TargetMode="External"/><Relationship Id="rId1058" Type="http://schemas.openxmlformats.org/officeDocument/2006/relationships/hyperlink" Target="http://transparencia.comitan.gob.mx/ART85/XXVII/DESARROLLO_URBANO/S003864.pdf" TargetMode="External"/><Relationship Id="rId1265" Type="http://schemas.openxmlformats.org/officeDocument/2006/relationships/hyperlink" Target="http://transparencia.comitan.gob.mx/ART85/XXVII/DESARROLLO_URBANO/05001.pdf" TargetMode="External"/><Relationship Id="rId1472" Type="http://schemas.openxmlformats.org/officeDocument/2006/relationships/hyperlink" Target="http://transparencia.comitan.gob.mx/ART85/XXVII/DESARROLLO_URBANO/03583.pdf" TargetMode="External"/><Relationship Id="rId2109" Type="http://schemas.openxmlformats.org/officeDocument/2006/relationships/hyperlink" Target="http://transparencia.comitan.gob.mx/ART85/XXVII/DESARROLLO_URBANO/OF.XXVII1_2021-2024.pdf" TargetMode="External"/><Relationship Id="rId2316" Type="http://schemas.openxmlformats.org/officeDocument/2006/relationships/hyperlink" Target="http://transparencia.comitan.gob.mx/ART85/XXVII/DESARROLLO_URBANO/OF.XXVII1_2021-2024.pdf" TargetMode="External"/><Relationship Id="rId2523" Type="http://schemas.openxmlformats.org/officeDocument/2006/relationships/hyperlink" Target="http://transparencia.comitan.gob.mx/ART85/XXVII/DESARROLLO_URBANO/OF.XXVII1_2021-2024.pdf" TargetMode="External"/><Relationship Id="rId2730" Type="http://schemas.openxmlformats.org/officeDocument/2006/relationships/hyperlink" Target="http://transparencia.comitan.gob.mx/ART85/XXVII/DESARROLLO_URBANO/OF.XXVII1_2021-2024.pdf" TargetMode="External"/><Relationship Id="rId702" Type="http://schemas.openxmlformats.org/officeDocument/2006/relationships/hyperlink" Target="http://transparencia.comitan.gob.mx/ART85/XXVII/DESARROLLO_URBANO/S003501.pdf" TargetMode="External"/><Relationship Id="rId1125" Type="http://schemas.openxmlformats.org/officeDocument/2006/relationships/hyperlink" Target="http://transparencia.comitan.gob.mx/ART85/XXVII/DESARROLLO_URBANO/S003935.pdf" TargetMode="External"/><Relationship Id="rId1332" Type="http://schemas.openxmlformats.org/officeDocument/2006/relationships/hyperlink" Target="http://transparencia.comitan.gob.mx/ART85/XXVII/DESARROLLO_URBANO/05009.pdf" TargetMode="External"/><Relationship Id="rId3297" Type="http://schemas.openxmlformats.org/officeDocument/2006/relationships/hyperlink" Target="http://transparencia.comitan.gob.mx/ART85/XXVII/DESARROLLO_URBANO/OF.XXVII1_2021-2024.pdf" TargetMode="External"/><Relationship Id="rId3157" Type="http://schemas.openxmlformats.org/officeDocument/2006/relationships/hyperlink" Target="http://transparencia.comitan.gob.mx/ART85/XXVII/DESARROLLO_URBANO/OFICIO_XXVII_2022.pdf" TargetMode="External"/><Relationship Id="rId285" Type="http://schemas.openxmlformats.org/officeDocument/2006/relationships/hyperlink" Target="http://transparencia.comitan.gob.mx/ART85/XXVII/DESARROLLO_URBANO/A001875.pdf" TargetMode="External"/><Relationship Id="rId3364" Type="http://schemas.openxmlformats.org/officeDocument/2006/relationships/hyperlink" Target="http://transparencia.comitan.gob.mx/ART85/XXVII/DESARROLLO_URBANO/05035.pdf" TargetMode="External"/><Relationship Id="rId3571" Type="http://schemas.openxmlformats.org/officeDocument/2006/relationships/hyperlink" Target="http://transparencia.comitan.gob.mx/ART85/XXVII/DESARROLLO_URBANO/05563.pdf" TargetMode="External"/><Relationship Id="rId492" Type="http://schemas.openxmlformats.org/officeDocument/2006/relationships/hyperlink" Target="http://transparencia.comitan.gob.mx/ART85/XXVII/DESARROLLO_URBANO/S003039.pdf" TargetMode="External"/><Relationship Id="rId2173" Type="http://schemas.openxmlformats.org/officeDocument/2006/relationships/hyperlink" Target="http://transparencia.comitan.gob.mx/ART85/XXVII/DESARROLLO_URBANO/OF.XXVII1_2021-2024.pdf" TargetMode="External"/><Relationship Id="rId2380" Type="http://schemas.openxmlformats.org/officeDocument/2006/relationships/hyperlink" Target="http://transparencia.comitan.gob.mx/ART85/XXVII/DESARROLLO_URBANO/OF.XXVII1_2021-2024.pdf" TargetMode="External"/><Relationship Id="rId3017" Type="http://schemas.openxmlformats.org/officeDocument/2006/relationships/hyperlink" Target="http://transparencia.comitan.gob.mx/ART85/XXVII/DESARROLLO_URBANO/US0597.pdf" TargetMode="External"/><Relationship Id="rId3224" Type="http://schemas.openxmlformats.org/officeDocument/2006/relationships/hyperlink" Target="http://transparencia.comitan.gob.mx/ART85/XXVII/DESARROLLO_URBANO/OF.XXVII1_2021-2024.pdf" TargetMode="External"/><Relationship Id="rId3431" Type="http://schemas.openxmlformats.org/officeDocument/2006/relationships/hyperlink" Target="http://transparencia.comitan.gob.mx/ART85/XXVII/DESARROLLO_URBANO/OFICIO_XXVII_2022.pdf" TargetMode="External"/><Relationship Id="rId145" Type="http://schemas.openxmlformats.org/officeDocument/2006/relationships/hyperlink" Target="http://transparencia.comitan.gob.mx/ART85/XXVII/DESARROLLO_URBANO/05238.pdf" TargetMode="External"/><Relationship Id="rId352" Type="http://schemas.openxmlformats.org/officeDocument/2006/relationships/hyperlink" Target="http://transparencia.comitan.gob.mx/ART85/XXVII/DESARROLLO_URBANO/A002218.pdf" TargetMode="External"/><Relationship Id="rId2033" Type="http://schemas.openxmlformats.org/officeDocument/2006/relationships/hyperlink" Target="http://transparencia.comitan.gob.mx/ART85/XXVII/DESARROLLO_URBANO/OF.XXVII1_2021-2024.pdf" TargetMode="External"/><Relationship Id="rId2240" Type="http://schemas.openxmlformats.org/officeDocument/2006/relationships/hyperlink" Target="http://transparencia.comitan.gob.mx/ART85/XXVII/DESARROLLO_URBANO/OF.XXVII1_2021-2024.pdf" TargetMode="External"/><Relationship Id="rId212" Type="http://schemas.openxmlformats.org/officeDocument/2006/relationships/hyperlink" Target="http://transparencia.comitan.gob.mx/ART85/XXVII/DESARROLLO_URBANO/05082.pdf" TargetMode="External"/><Relationship Id="rId1799" Type="http://schemas.openxmlformats.org/officeDocument/2006/relationships/hyperlink" Target="http://transparencia.comitan.gob.mx/ART85/XXVII/DESARROLLO_URBANO/05332.pdf" TargetMode="External"/><Relationship Id="rId2100" Type="http://schemas.openxmlformats.org/officeDocument/2006/relationships/hyperlink" Target="http://transparencia.comitan.gob.mx/ART85/XXVII/DESARROLLO_URBANO/OF.XXVII1_2021-2024.pdf" TargetMode="External"/><Relationship Id="rId1659" Type="http://schemas.openxmlformats.org/officeDocument/2006/relationships/hyperlink" Target="http://transparencia.comitan.gob.mx/ART85/XXVII/DESARROLLO_URBANO/05314.pdf" TargetMode="External"/><Relationship Id="rId1866" Type="http://schemas.openxmlformats.org/officeDocument/2006/relationships/hyperlink" Target="http://transparencia.comitan.gob.mx/ART85/XXVII/DESARROLLO_URBANO/05462.pdf" TargetMode="External"/><Relationship Id="rId2917" Type="http://schemas.openxmlformats.org/officeDocument/2006/relationships/hyperlink" Target="http://transparencia.comitan.gob.mx/ART85/XXVII/DESARROLLO_URBANO/OF.XXVII1_2021-2024.pdf" TargetMode="External"/><Relationship Id="rId3081" Type="http://schemas.openxmlformats.org/officeDocument/2006/relationships/hyperlink" Target="http://transparencia.comitan.gob.mx/ART85/XXVII/DESARROLLO_URBANO/22703.pdf" TargetMode="External"/><Relationship Id="rId1519" Type="http://schemas.openxmlformats.org/officeDocument/2006/relationships/hyperlink" Target="http://transparencia.comitan.gob.mx/ART85/XXVII/DESARROLLO_URBANO/05331.pdf" TargetMode="External"/><Relationship Id="rId1726" Type="http://schemas.openxmlformats.org/officeDocument/2006/relationships/hyperlink" Target="http://transparencia.comitan.gob.mx/ART85/XXVII/DESARROLLO_URBANO/22507.pdf" TargetMode="External"/><Relationship Id="rId1933" Type="http://schemas.openxmlformats.org/officeDocument/2006/relationships/hyperlink" Target="http://transparencia.comitan.gob.mx/ART85/XXVII/DESARROLLO_URBANO/05730.pdf" TargetMode="External"/><Relationship Id="rId18" Type="http://schemas.openxmlformats.org/officeDocument/2006/relationships/hyperlink" Target="http://transparencia.comitan.gob.mx/ART85/XXVII/DESARROLLO_URBANO/05206.pdf" TargetMode="External"/><Relationship Id="rId3758" Type="http://schemas.openxmlformats.org/officeDocument/2006/relationships/hyperlink" Target="http://transparencia.comitan.gob.mx/ART85/XXVII/DESARROLLO_URBANO/OF.XXVII1_2021-2024.pdf" TargetMode="External"/><Relationship Id="rId679" Type="http://schemas.openxmlformats.org/officeDocument/2006/relationships/hyperlink" Target="http://transparencia.comitan.gob.mx/ART85/XXVII/DESARROLLO_URBANO/S003475.pdf" TargetMode="External"/><Relationship Id="rId886" Type="http://schemas.openxmlformats.org/officeDocument/2006/relationships/hyperlink" Target="http://transparencia.comitan.gob.mx/ART85/XXVII/DESARROLLO_URBANO/S003692.pdf" TargetMode="External"/><Relationship Id="rId2567" Type="http://schemas.openxmlformats.org/officeDocument/2006/relationships/hyperlink" Target="http://transparencia.comitan.gob.mx/ART85/XXVII/DESARROLLO_URBANO/OF.XXVII1_2021-2024.pdf" TargetMode="External"/><Relationship Id="rId2774" Type="http://schemas.openxmlformats.org/officeDocument/2006/relationships/hyperlink" Target="http://transparencia.comitan.gob.mx/ART85/XXVII/DESARROLLO_URBANO/R000223.pdf" TargetMode="External"/><Relationship Id="rId3618" Type="http://schemas.openxmlformats.org/officeDocument/2006/relationships/hyperlink" Target="http://transparencia.comitan.gob.mx/ART85/XXVII/DESARROLLO_URBANO/OF.XXVII1_2021-2024.pdf" TargetMode="External"/><Relationship Id="rId2" Type="http://schemas.openxmlformats.org/officeDocument/2006/relationships/hyperlink" Target="http://transparencia.comitan.gob.mx/ART85/XXVII/DESARROLLO_URBANO/05041.pdf" TargetMode="External"/><Relationship Id="rId539" Type="http://schemas.openxmlformats.org/officeDocument/2006/relationships/hyperlink" Target="http://transparencia.comitan.gob.mx/ART85/XXVII/DESARROLLO_URBANO/S003315.pdf" TargetMode="External"/><Relationship Id="rId746" Type="http://schemas.openxmlformats.org/officeDocument/2006/relationships/hyperlink" Target="http://transparencia.comitan.gob.mx/ART85/XXVII/DESARROLLO_URBANO/S003549.pdf" TargetMode="External"/><Relationship Id="rId1169" Type="http://schemas.openxmlformats.org/officeDocument/2006/relationships/hyperlink" Target="http://transparencia.comitan.gob.mx/ART85/XXVII/DESARROLLO_URBANO/S003984.pdf" TargetMode="External"/><Relationship Id="rId1376" Type="http://schemas.openxmlformats.org/officeDocument/2006/relationships/hyperlink" Target="http://transparencia.comitan.gob.mx/ART85/XXVII/DESARROLLO_URBANO/05227.pdf" TargetMode="External"/><Relationship Id="rId1583" Type="http://schemas.openxmlformats.org/officeDocument/2006/relationships/hyperlink" Target="http://transparencia.comitan.gob.mx/ART85/XXVII/DESARROLLO_URBANO/05383.pdf" TargetMode="External"/><Relationship Id="rId2427" Type="http://schemas.openxmlformats.org/officeDocument/2006/relationships/hyperlink" Target="http://transparencia.comitan.gob.mx/ART85/XXVII/DESARROLLO_URBANO/OF.XXVII1_2021-2024.pdf" TargetMode="External"/><Relationship Id="rId2981" Type="http://schemas.openxmlformats.org/officeDocument/2006/relationships/hyperlink" Target="http://transparencia.comitan.gob.mx/ART85/XXVII/DESARROLLO_URBANO/OFICIO_XXVII_2022.pdf" TargetMode="External"/><Relationship Id="rId953" Type="http://schemas.openxmlformats.org/officeDocument/2006/relationships/hyperlink" Target="http://transparencia.comitan.gob.mx/ART85/XXVII/DESARROLLO_URBANO/S003759.pdf" TargetMode="External"/><Relationship Id="rId1029" Type="http://schemas.openxmlformats.org/officeDocument/2006/relationships/hyperlink" Target="http://transparencia.comitan.gob.mx/ART85/XXVII/DESARROLLO_URBANO/S003835.pdf" TargetMode="External"/><Relationship Id="rId1236" Type="http://schemas.openxmlformats.org/officeDocument/2006/relationships/hyperlink" Target="http://transparencia.comitan.gob.mx/ART85/XXVII/DESARROLLO_URBANO/C000887.pdf" TargetMode="External"/><Relationship Id="rId1790" Type="http://schemas.openxmlformats.org/officeDocument/2006/relationships/hyperlink" Target="http://transparencia.comitan.gob.mx/ART85/XXVII/DESARROLLO_URBANO/05767.pdf" TargetMode="External"/><Relationship Id="rId2634" Type="http://schemas.openxmlformats.org/officeDocument/2006/relationships/hyperlink" Target="http://transparencia.comitan.gob.mx/ART85/XXVII/DESARROLLO_URBANO/OF.XXVII1_2021-2024.pdf" TargetMode="External"/><Relationship Id="rId2841" Type="http://schemas.openxmlformats.org/officeDocument/2006/relationships/hyperlink" Target="http://transparencia.comitan.gob.mx/ART85/XXVII/DESARROLLO_URBANO/OFICIO_XXVII_2022.pdf" TargetMode="External"/><Relationship Id="rId82" Type="http://schemas.openxmlformats.org/officeDocument/2006/relationships/hyperlink" Target="http://transparencia.comitan.gob.mx/ART85/XXVII/DESARROLLO_URBANO/23427.pdf" TargetMode="External"/><Relationship Id="rId606" Type="http://schemas.openxmlformats.org/officeDocument/2006/relationships/hyperlink" Target="http://transparencia.comitan.gob.mx/ART85/XXVII/DESARROLLO_URBANO/S003396.pdf" TargetMode="External"/><Relationship Id="rId813" Type="http://schemas.openxmlformats.org/officeDocument/2006/relationships/hyperlink" Target="http://transparencia.comitan.gob.mx/ART85/XXVII/DESARROLLO_URBANO/S003617.pdf" TargetMode="External"/><Relationship Id="rId1443" Type="http://schemas.openxmlformats.org/officeDocument/2006/relationships/hyperlink" Target="http://transparencia.comitan.gob.mx/ART85/XXVII/DESARROLLO_URBANO/04925.pdf" TargetMode="External"/><Relationship Id="rId1650" Type="http://schemas.openxmlformats.org/officeDocument/2006/relationships/hyperlink" Target="http://transparencia.comitan.gob.mx/ART85/XXVII/DESARROLLO_URBANO/05520.pdf" TargetMode="External"/><Relationship Id="rId2701" Type="http://schemas.openxmlformats.org/officeDocument/2006/relationships/hyperlink" Target="http://transparencia.comitan.gob.mx/ART85/XXVII/DESARROLLO_URBANO/OF.XXVII1_2021-2024.pdf" TargetMode="External"/><Relationship Id="rId1303" Type="http://schemas.openxmlformats.org/officeDocument/2006/relationships/hyperlink" Target="http://transparencia.comitan.gob.mx/ART85/XXVII/DESARROLLO_URBANO/04991.pdf" TargetMode="External"/><Relationship Id="rId1510" Type="http://schemas.openxmlformats.org/officeDocument/2006/relationships/hyperlink" Target="http://transparencia.comitan.gob.mx/ART85/XXVII/DESARROLLO_URBANO/05595.pdf" TargetMode="External"/><Relationship Id="rId3268" Type="http://schemas.openxmlformats.org/officeDocument/2006/relationships/hyperlink" Target="http://transparencia.comitan.gob.mx/ART85/XXVII/DESARROLLO_URBANO/OF.XXVII1_2021-2024.pdf" TargetMode="External"/><Relationship Id="rId3475" Type="http://schemas.openxmlformats.org/officeDocument/2006/relationships/hyperlink" Target="http://transparencia.comitan.gob.mx/ART85/XXVII/DESARROLLO_URBANO/OF.XXVII1_2021-2024.pdf" TargetMode="External"/><Relationship Id="rId3682" Type="http://schemas.openxmlformats.org/officeDocument/2006/relationships/hyperlink" Target="http://transparencia.comitan.gob.mx/ART85/XXVII/DESARROLLO_URBANO/OFICIO_XXVII_2022.pdf" TargetMode="External"/><Relationship Id="rId189" Type="http://schemas.openxmlformats.org/officeDocument/2006/relationships/hyperlink" Target="http://transparencia.comitan.gob.mx/ART85/XXVII/DESARROLLO_URBANO/05096.pdf" TargetMode="External"/><Relationship Id="rId396" Type="http://schemas.openxmlformats.org/officeDocument/2006/relationships/hyperlink" Target="http://transparencia.comitan.gob.mx/ART85/XXVII/DESARROLLO_URBANO/A002311.pdf" TargetMode="External"/><Relationship Id="rId2077" Type="http://schemas.openxmlformats.org/officeDocument/2006/relationships/hyperlink" Target="http://transparencia.comitan.gob.mx/ART85/XXVII/DESARROLLO_URBANO/OF.XXVII1_2021-2024.pdf" TargetMode="External"/><Relationship Id="rId2284" Type="http://schemas.openxmlformats.org/officeDocument/2006/relationships/hyperlink" Target="http://transparencia.comitan.gob.mx/ART85/XXVII/DESARROLLO_URBANO/OF.XXVII1_2021-2024.pdf" TargetMode="External"/><Relationship Id="rId2491" Type="http://schemas.openxmlformats.org/officeDocument/2006/relationships/hyperlink" Target="http://transparencia.comitan.gob.mx/ART85/XXVII/DESARROLLO_URBANO/OF.XXVII1_2021-2024.pdf" TargetMode="External"/><Relationship Id="rId3128" Type="http://schemas.openxmlformats.org/officeDocument/2006/relationships/hyperlink" Target="http://transparencia.comitan.gob.mx/ART85/XXVII/DESARROLLO_URBANO/05257.pdf" TargetMode="External"/><Relationship Id="rId3335" Type="http://schemas.openxmlformats.org/officeDocument/2006/relationships/hyperlink" Target="http://transparencia.comitan.gob.mx/ART85/XXVII/DESARROLLO_URBANO/T000403.pdf" TargetMode="External"/><Relationship Id="rId3542" Type="http://schemas.openxmlformats.org/officeDocument/2006/relationships/hyperlink" Target="http://transparencia.comitan.gob.mx/ART85/XXVII/DESARROLLO_URBANO/P0007.pdf" TargetMode="External"/><Relationship Id="rId256" Type="http://schemas.openxmlformats.org/officeDocument/2006/relationships/hyperlink" Target="http://transparencia.comitan.gob.mx/ART85/XXVII/DESARROLLO_URBANO/OF.XXVII1_2021-2024.pdf" TargetMode="External"/><Relationship Id="rId463" Type="http://schemas.openxmlformats.org/officeDocument/2006/relationships/hyperlink" Target="http://transparencia.comitan.gob.mx/ART85/XXVII/DESARROLLO_URBANO/A002392.pdf" TargetMode="External"/><Relationship Id="rId670" Type="http://schemas.openxmlformats.org/officeDocument/2006/relationships/hyperlink" Target="http://transparencia.comitan.gob.mx/ART85/XXVII/DESARROLLO_URBANO/S003460.pdf" TargetMode="External"/><Relationship Id="rId1093" Type="http://schemas.openxmlformats.org/officeDocument/2006/relationships/hyperlink" Target="http://transparencia.comitan.gob.mx/ART85/XXVII/DESARROLLO_URBANO/S003899.pdf" TargetMode="External"/><Relationship Id="rId2144" Type="http://schemas.openxmlformats.org/officeDocument/2006/relationships/hyperlink" Target="http://transparencia.comitan.gob.mx/ART85/XXVII/DESARROLLO_URBANO/OF.XXVII1_2021-2024.pdf" TargetMode="External"/><Relationship Id="rId2351" Type="http://schemas.openxmlformats.org/officeDocument/2006/relationships/hyperlink" Target="http://transparencia.comitan.gob.mx/ART85/XXVII/DESARROLLO_URBANO/OF.XXVII1_2021-2024.pdf" TargetMode="External"/><Relationship Id="rId3402" Type="http://schemas.openxmlformats.org/officeDocument/2006/relationships/hyperlink" Target="http://transparencia.comitan.gob.mx/ART85/XXVII/DESARROLLO_URBANO/05027.pdf" TargetMode="External"/><Relationship Id="rId116" Type="http://schemas.openxmlformats.org/officeDocument/2006/relationships/hyperlink" Target="http://transparencia.comitan.gob.mx/ART85/XXVII/DESARROLLO_URBANO/05296.pdf" TargetMode="External"/><Relationship Id="rId323" Type="http://schemas.openxmlformats.org/officeDocument/2006/relationships/hyperlink" Target="http://transparencia.comitan.gob.mx/ART85/XXVII/DESARROLLO_URBANO/A002027.pdf" TargetMode="External"/><Relationship Id="rId530" Type="http://schemas.openxmlformats.org/officeDocument/2006/relationships/hyperlink" Target="http://transparencia.comitan.gob.mx/ART85/XXVII/DESARROLLO_URBANO/S003302.pdf" TargetMode="External"/><Relationship Id="rId1160" Type="http://schemas.openxmlformats.org/officeDocument/2006/relationships/hyperlink" Target="http://transparencia.comitan.gob.mx/ART85/XXVII/DESARROLLO_URBANO/S003975.pdf" TargetMode="External"/><Relationship Id="rId2004" Type="http://schemas.openxmlformats.org/officeDocument/2006/relationships/hyperlink" Target="http://transparencia.comitan.gob.mx/ART85/XXVII/DESARROLLO_URBANO/05770.pdf" TargetMode="External"/><Relationship Id="rId2211" Type="http://schemas.openxmlformats.org/officeDocument/2006/relationships/hyperlink" Target="http://transparencia.comitan.gob.mx/ART85/XXVII/DESARROLLO_URBANO/OF.XXVII1_2021-2024.pdf" TargetMode="External"/><Relationship Id="rId1020" Type="http://schemas.openxmlformats.org/officeDocument/2006/relationships/hyperlink" Target="http://transparencia.comitan.gob.mx/ART85/XXVII/DESARROLLO_URBANO/S003826.pdf" TargetMode="External"/><Relationship Id="rId1977" Type="http://schemas.openxmlformats.org/officeDocument/2006/relationships/hyperlink" Target="http://transparencia.comitan.gob.mx/ART85/XXVII/DESARROLLO_URBANO/23318.pdf" TargetMode="External"/><Relationship Id="rId1837" Type="http://schemas.openxmlformats.org/officeDocument/2006/relationships/hyperlink" Target="http://transparencia.comitan.gob.mx/ART85/XXVII/DESARROLLO_URBANO/05437.pdf" TargetMode="External"/><Relationship Id="rId3192" Type="http://schemas.openxmlformats.org/officeDocument/2006/relationships/hyperlink" Target="http://transparencia.comitan.gob.mx/ART85/XXVII/DESARROLLO_URBANO/OFICIO_XXVII_2022.pdf" TargetMode="External"/><Relationship Id="rId3052" Type="http://schemas.openxmlformats.org/officeDocument/2006/relationships/hyperlink" Target="http://transparencia.comitan.gob.mx/ART85/XXVII/DESARROLLO_URBANO/US0587.pdf" TargetMode="External"/><Relationship Id="rId180" Type="http://schemas.openxmlformats.org/officeDocument/2006/relationships/hyperlink" Target="http://transparencia.comitan.gob.mx/ART85/XXVII/DESARROLLO_URBANO/05102.pdf" TargetMode="External"/><Relationship Id="rId1904" Type="http://schemas.openxmlformats.org/officeDocument/2006/relationships/hyperlink" Target="http://transparencia.comitan.gob.mx/ART85/XXVII/DESARROLLO_URBANO/05696.pdf" TargetMode="External"/><Relationship Id="rId997" Type="http://schemas.openxmlformats.org/officeDocument/2006/relationships/hyperlink" Target="http://transparencia.comitan.gob.mx/ART85/XXVII/DESARROLLO_URBANO/S003803.pdf" TargetMode="External"/><Relationship Id="rId2678" Type="http://schemas.openxmlformats.org/officeDocument/2006/relationships/hyperlink" Target="http://transparencia.comitan.gob.mx/ART85/XXVII/DESARROLLO_URBANO/OF.XXVII1_2021-2024.pdf" TargetMode="External"/><Relationship Id="rId2885" Type="http://schemas.openxmlformats.org/officeDocument/2006/relationships/hyperlink" Target="http://transparencia.comitan.gob.mx/ART85/XXVII/DESARROLLO_URBANO/OF.XXVII1_2021-2024.pdf" TargetMode="External"/><Relationship Id="rId3729" Type="http://schemas.openxmlformats.org/officeDocument/2006/relationships/hyperlink" Target="http://transparencia.comitan.gob.mx/ART85/XXVII/DESARROLLO_URBANO/OF.XXVII1_2021-2024.pdf" TargetMode="External"/><Relationship Id="rId857" Type="http://schemas.openxmlformats.org/officeDocument/2006/relationships/hyperlink" Target="http://transparencia.comitan.gob.mx/ART85/XXVII/DESARROLLO_URBANO/S003663.pdf" TargetMode="External"/><Relationship Id="rId1487" Type="http://schemas.openxmlformats.org/officeDocument/2006/relationships/hyperlink" Target="http://transparencia.comitan.gob.mx/ART85/XXVII/DESARROLLO_URBANO/04921.pdf" TargetMode="External"/><Relationship Id="rId1694" Type="http://schemas.openxmlformats.org/officeDocument/2006/relationships/hyperlink" Target="http://transparencia.comitan.gob.mx/ART85/XXVII/DESARROLLO_URBANO/05058.pdf" TargetMode="External"/><Relationship Id="rId2538" Type="http://schemas.openxmlformats.org/officeDocument/2006/relationships/hyperlink" Target="http://transparencia.comitan.gob.mx/ART85/XXVII/DESARROLLO_URBANO/OF.XXVII1_2021-2024.pdf" TargetMode="External"/><Relationship Id="rId2745" Type="http://schemas.openxmlformats.org/officeDocument/2006/relationships/hyperlink" Target="http://transparencia.comitan.gob.mx/ART85/XXVII/DESARROLLO_URBANO/OF.XXVII1_2021-2024.pdf" TargetMode="External"/><Relationship Id="rId2952" Type="http://schemas.openxmlformats.org/officeDocument/2006/relationships/hyperlink" Target="http://transparencia.comitan.gob.mx/ART85/XXVII/DESARROLLO_URBANO/21483.pdf" TargetMode="External"/><Relationship Id="rId717" Type="http://schemas.openxmlformats.org/officeDocument/2006/relationships/hyperlink" Target="http://transparencia.comitan.gob.mx/ART85/XXVII/DESARROLLO_URBANO/S003520.pdf" TargetMode="External"/><Relationship Id="rId924" Type="http://schemas.openxmlformats.org/officeDocument/2006/relationships/hyperlink" Target="http://transparencia.comitan.gob.mx/ART85/XXVII/DESARROLLO_URBANO/S003730.pdf" TargetMode="External"/><Relationship Id="rId1347" Type="http://schemas.openxmlformats.org/officeDocument/2006/relationships/hyperlink" Target="http://transparencia.comitan.gob.mx/ART85/XXVII/DESARROLLO_URBANO/23024.pdf" TargetMode="External"/><Relationship Id="rId1554" Type="http://schemas.openxmlformats.org/officeDocument/2006/relationships/hyperlink" Target="http://transparencia.comitan.gob.mx/ART85/XXVII/DESARROLLO_URBANO/05264.pdf" TargetMode="External"/><Relationship Id="rId1761" Type="http://schemas.openxmlformats.org/officeDocument/2006/relationships/hyperlink" Target="http://transparencia.comitan.gob.mx/ART85/XXVII/DESARROLLO_URBANO/05602.pdf" TargetMode="External"/><Relationship Id="rId2605" Type="http://schemas.openxmlformats.org/officeDocument/2006/relationships/hyperlink" Target="http://transparencia.comitan.gob.mx/ART85/XXVII/DESARROLLO_URBANO/OF.XXVII1_2021-2024.pdf" TargetMode="External"/><Relationship Id="rId2812" Type="http://schemas.openxmlformats.org/officeDocument/2006/relationships/hyperlink" Target="http://transparencia.comitan.gob.mx/ART85/XXVII/DESARROLLO_URBANO/23002.pdf" TargetMode="External"/><Relationship Id="rId53" Type="http://schemas.openxmlformats.org/officeDocument/2006/relationships/hyperlink" Target="http://transparencia.comitan.gob.mx/ART85/XXVII/DESARROLLO_URBANO/21581.pdf" TargetMode="External"/><Relationship Id="rId1207" Type="http://schemas.openxmlformats.org/officeDocument/2006/relationships/hyperlink" Target="http://transparencia.comitan.gob.mx/ART85/XXVII/DESARROLLO_URBANO/S004036.pdf" TargetMode="External"/><Relationship Id="rId1414" Type="http://schemas.openxmlformats.org/officeDocument/2006/relationships/hyperlink" Target="http://transparencia.comitan.gob.mx/ART85/XXVII/DESARROLLO_URBANO/04932.pdf" TargetMode="External"/><Relationship Id="rId1621" Type="http://schemas.openxmlformats.org/officeDocument/2006/relationships/hyperlink" Target="http://transparencia.comitan.gob.mx/ART85/XXVII/DESARROLLO_URBANO/05486.pdf" TargetMode="External"/><Relationship Id="rId3379" Type="http://schemas.openxmlformats.org/officeDocument/2006/relationships/hyperlink" Target="http://transparencia.comitan.gob.mx/ART85/XXVII/DESARROLLO_URBANO/05027.pdf" TargetMode="External"/><Relationship Id="rId3586" Type="http://schemas.openxmlformats.org/officeDocument/2006/relationships/hyperlink" Target="http://transparencia.comitan.gob.mx/ART85/XXVII/DESARROLLO_URBANO/OFICIO_XXVII_2022.pdf" TargetMode="External"/><Relationship Id="rId2188" Type="http://schemas.openxmlformats.org/officeDocument/2006/relationships/hyperlink" Target="http://transparencia.comitan.gob.mx/ART85/XXVII/DESARROLLO_URBANO/OF.XXVII1_2021-2024.pdf" TargetMode="External"/><Relationship Id="rId2395" Type="http://schemas.openxmlformats.org/officeDocument/2006/relationships/hyperlink" Target="http://transparencia.comitan.gob.mx/ART85/XXVII/DESARROLLO_URBANO/OF.XXVII1_2021-2024.pdf" TargetMode="External"/><Relationship Id="rId3239" Type="http://schemas.openxmlformats.org/officeDocument/2006/relationships/hyperlink" Target="http://transparencia.comitan.gob.mx/ART85/XXVII/DESARROLLO_URBANO/OF.XXVII1_2021-2024.pdf" TargetMode="External"/><Relationship Id="rId3446" Type="http://schemas.openxmlformats.org/officeDocument/2006/relationships/hyperlink" Target="http://transparencia.comitan.gob.mx/ART85/XXVII/DESARROLLO_URBANO/OFICIO_XXVII_2022.pdf" TargetMode="External"/><Relationship Id="rId367" Type="http://schemas.openxmlformats.org/officeDocument/2006/relationships/hyperlink" Target="http://transparencia.comitan.gob.mx/ART85/XXVII/DESARROLLO_URBANO/A002236.pdf" TargetMode="External"/><Relationship Id="rId574" Type="http://schemas.openxmlformats.org/officeDocument/2006/relationships/hyperlink" Target="http://transparencia.comitan.gob.mx/ART85/XXVII/DESARROLLO_URBANO/S003354.pdf" TargetMode="External"/><Relationship Id="rId2048" Type="http://schemas.openxmlformats.org/officeDocument/2006/relationships/hyperlink" Target="http://transparencia.comitan.gob.mx/ART85/XXVII/DESARROLLO_URBANO/OF.XXVII1_2021-2024.pdf" TargetMode="External"/><Relationship Id="rId2255" Type="http://schemas.openxmlformats.org/officeDocument/2006/relationships/hyperlink" Target="http://transparencia.comitan.gob.mx/ART85/XXVII/DESARROLLO_URBANO/OF.XXVII1_2021-2024.pdf" TargetMode="External"/><Relationship Id="rId3653" Type="http://schemas.openxmlformats.org/officeDocument/2006/relationships/hyperlink" Target="http://transparencia.comitan.gob.mx/ART85/XXVII/DESARROLLO_URBANO/05258.pdf" TargetMode="External"/><Relationship Id="rId227" Type="http://schemas.openxmlformats.org/officeDocument/2006/relationships/hyperlink" Target="http://transparencia.comitan.gob.mx/ART85/XXVII/DESARROLLO_URBANO/OFICIO_XXVII_2022.pdf" TargetMode="External"/><Relationship Id="rId781" Type="http://schemas.openxmlformats.org/officeDocument/2006/relationships/hyperlink" Target="http://transparencia.comitan.gob.mx/ART85/XXVII/DESARROLLO_URBANO/S003585.pdf" TargetMode="External"/><Relationship Id="rId2462" Type="http://schemas.openxmlformats.org/officeDocument/2006/relationships/hyperlink" Target="http://transparencia.comitan.gob.mx/ART85/XXVII/DESARROLLO_URBANO/OF.XXVII1_2021-2024.pdf" TargetMode="External"/><Relationship Id="rId3306" Type="http://schemas.openxmlformats.org/officeDocument/2006/relationships/hyperlink" Target="http://transparencia.comitan.gob.mx/ART85/XXVII/DESARROLLO_URBANO/OF.XXVII1_2021-2024.pdf" TargetMode="External"/><Relationship Id="rId3513" Type="http://schemas.openxmlformats.org/officeDocument/2006/relationships/hyperlink" Target="http://transparencia.comitan.gob.mx/ART85/XXVII/DESARROLLO_URBANO/OF.XXVII1_2021-2024.pdf" TargetMode="External"/><Relationship Id="rId3720" Type="http://schemas.openxmlformats.org/officeDocument/2006/relationships/hyperlink" Target="http://transparencia.comitan.gob.mx/ART85/XXVII/DESARROLLO_URBANO/OF.XXVII1_2021-2024.pdf" TargetMode="External"/><Relationship Id="rId434" Type="http://schemas.openxmlformats.org/officeDocument/2006/relationships/hyperlink" Target="http://transparencia.comitan.gob.mx/ART85/XXVII/DESARROLLO_URBANO/A002358.pdf" TargetMode="External"/><Relationship Id="rId641" Type="http://schemas.openxmlformats.org/officeDocument/2006/relationships/hyperlink" Target="http://transparencia.comitan.gob.mx/ART85/XXVII/DESARROLLO_URBANO/S003431.pdf" TargetMode="External"/><Relationship Id="rId1064" Type="http://schemas.openxmlformats.org/officeDocument/2006/relationships/hyperlink" Target="http://transparencia.comitan.gob.mx/ART85/XXVII/DESARROLLO_URBANO/S003870.pdf" TargetMode="External"/><Relationship Id="rId1271" Type="http://schemas.openxmlformats.org/officeDocument/2006/relationships/hyperlink" Target="http://transparencia.comitan.gob.mx/ART85/XXVII/DESARROLLO_URBANO/04911.pdf" TargetMode="External"/><Relationship Id="rId2115" Type="http://schemas.openxmlformats.org/officeDocument/2006/relationships/hyperlink" Target="http://transparencia.comitan.gob.mx/ART85/XXVII/DESARROLLO_URBANO/OF.XXVII1_2021-2024.pdf" TargetMode="External"/><Relationship Id="rId2322" Type="http://schemas.openxmlformats.org/officeDocument/2006/relationships/hyperlink" Target="http://transparencia.comitan.gob.mx/ART85/XXVII/DESARROLLO_URBANO/OF.XXVII1_2021-2024.pdf" TargetMode="External"/><Relationship Id="rId501" Type="http://schemas.openxmlformats.org/officeDocument/2006/relationships/hyperlink" Target="http://transparencia.comitan.gob.mx/ART85/XXVII/DESARROLLO_URBANO/S003090.pdf" TargetMode="External"/><Relationship Id="rId1131" Type="http://schemas.openxmlformats.org/officeDocument/2006/relationships/hyperlink" Target="http://transparencia.comitan.gob.mx/ART85/XXVII/DESARROLLO_URBANO/S003945.pdf" TargetMode="External"/><Relationship Id="rId3096" Type="http://schemas.openxmlformats.org/officeDocument/2006/relationships/hyperlink" Target="http://transparencia.comitan.gob.mx/ART85/XXVII/DESARROLLO_URBANO/05654.pdf" TargetMode="External"/><Relationship Id="rId1948" Type="http://schemas.openxmlformats.org/officeDocument/2006/relationships/hyperlink" Target="http://transparencia.comitan.gob.mx/ART85/XXVII/DESARROLLO_URBANO/05741.pdf" TargetMode="External"/><Relationship Id="rId3163" Type="http://schemas.openxmlformats.org/officeDocument/2006/relationships/hyperlink" Target="http://transparencia.comitan.gob.mx/ART85/XXVII/DESARROLLO_URBANO/OFICIO_XXVII_2022.pdf" TargetMode="External"/><Relationship Id="rId3370" Type="http://schemas.openxmlformats.org/officeDocument/2006/relationships/hyperlink" Target="http://transparencia.comitan.gob.mx/ART85/XXVII/DESARROLLO_URBANO/05034.pdf" TargetMode="External"/><Relationship Id="rId291" Type="http://schemas.openxmlformats.org/officeDocument/2006/relationships/hyperlink" Target="http://transparencia.comitan.gob.mx/ART85/XXVII/DESARROLLO_URBANO/A001881.pdf" TargetMode="External"/><Relationship Id="rId1808" Type="http://schemas.openxmlformats.org/officeDocument/2006/relationships/hyperlink" Target="http://transparencia.comitan.gob.mx/ART85/XXVII/DESARROLLO_URBANO/05305.pdf" TargetMode="External"/><Relationship Id="rId3023" Type="http://schemas.openxmlformats.org/officeDocument/2006/relationships/hyperlink" Target="http://transparencia.comitan.gob.mx/ART85/XXVII/DESARROLLO_URBANO/US0439.pdf" TargetMode="External"/><Relationship Id="rId151" Type="http://schemas.openxmlformats.org/officeDocument/2006/relationships/hyperlink" Target="http://transparencia.comitan.gob.mx/ART85/XXVII/DESARROLLO_URBANO/05161.pdf" TargetMode="External"/><Relationship Id="rId3230" Type="http://schemas.openxmlformats.org/officeDocument/2006/relationships/hyperlink" Target="http://transparencia.comitan.gob.mx/ART85/XXVII/DESARROLLO_URBANO/OF.XXVII1_2021-2024.pdf" TargetMode="External"/><Relationship Id="rId2789" Type="http://schemas.openxmlformats.org/officeDocument/2006/relationships/hyperlink" Target="http://transparencia.comitan.gob.mx/ART85/XXVII/DESARROLLO_URBANO/R000327.pdf" TargetMode="External"/><Relationship Id="rId2996" Type="http://schemas.openxmlformats.org/officeDocument/2006/relationships/hyperlink" Target="http://transparencia.comitan.gob.mx/ART85/XXVII/DESARROLLO_URBANO/OF.XXVII1_2021-2024.pdf" TargetMode="External"/><Relationship Id="rId968" Type="http://schemas.openxmlformats.org/officeDocument/2006/relationships/hyperlink" Target="http://transparencia.comitan.gob.mx/ART85/XXVII/DESARROLLO_URBANO/S003774.pdf" TargetMode="External"/><Relationship Id="rId1598" Type="http://schemas.openxmlformats.org/officeDocument/2006/relationships/hyperlink" Target="http://transparencia.comitan.gob.mx/ART85/XXVII/DESARROLLO_URBANO/05394.pdf" TargetMode="External"/><Relationship Id="rId2649" Type="http://schemas.openxmlformats.org/officeDocument/2006/relationships/hyperlink" Target="http://transparencia.comitan.gob.mx/ART85/XXVII/DESARROLLO_URBANO/OF.XXVII1_2021-2024.pdf" TargetMode="External"/><Relationship Id="rId2856" Type="http://schemas.openxmlformats.org/officeDocument/2006/relationships/hyperlink" Target="http://transparencia.comitan.gob.mx/ART85/XXVII/DESARROLLO_URBANO/OFICIO_XXVII_2022.pdf" TargetMode="External"/><Relationship Id="rId97" Type="http://schemas.openxmlformats.org/officeDocument/2006/relationships/hyperlink" Target="http://transparencia.comitan.gob.mx/ART85/XXVII/DESARROLLO_URBANO/05215.pdf" TargetMode="External"/><Relationship Id="rId828" Type="http://schemas.openxmlformats.org/officeDocument/2006/relationships/hyperlink" Target="http://transparencia.comitan.gob.mx/ART85/XXVII/DESARROLLO_URBANO/S003634.pdf" TargetMode="External"/><Relationship Id="rId1458" Type="http://schemas.openxmlformats.org/officeDocument/2006/relationships/hyperlink" Target="http://transparencia.comitan.gob.mx/ART85/XXVII/DESARROLLO_URBANO/05120.pdf" TargetMode="External"/><Relationship Id="rId1665" Type="http://schemas.openxmlformats.org/officeDocument/2006/relationships/hyperlink" Target="http://transparencia.comitan.gob.mx/ART85/XXVII/DESARROLLO_URBANO/05397.pdf" TargetMode="External"/><Relationship Id="rId1872" Type="http://schemas.openxmlformats.org/officeDocument/2006/relationships/hyperlink" Target="http://transparencia.comitan.gob.mx/ART85/XXVII/DESARROLLO_URBANO/05381.pdf" TargetMode="External"/><Relationship Id="rId2509" Type="http://schemas.openxmlformats.org/officeDocument/2006/relationships/hyperlink" Target="http://transparencia.comitan.gob.mx/ART85/XXVII/DESARROLLO_URBANO/OF.XXVII1_2021-2024.pdf" TargetMode="External"/><Relationship Id="rId2716" Type="http://schemas.openxmlformats.org/officeDocument/2006/relationships/hyperlink" Target="http://transparencia.comitan.gob.mx/ART85/XXVII/DESARROLLO_URBANO/OF.XXVII1_2021-2024.pdf" TargetMode="External"/><Relationship Id="rId1318" Type="http://schemas.openxmlformats.org/officeDocument/2006/relationships/hyperlink" Target="http://transparencia.comitan.gob.mx/ART85/XXVII/DESARROLLO_URBANO/04563.pdf" TargetMode="External"/><Relationship Id="rId1525" Type="http://schemas.openxmlformats.org/officeDocument/2006/relationships/hyperlink" Target="http://transparencia.comitan.gob.mx/ART85/XXVII/DESARROLLO_URBANO/05166.pdf" TargetMode="External"/><Relationship Id="rId2923" Type="http://schemas.openxmlformats.org/officeDocument/2006/relationships/hyperlink" Target="http://transparencia.comitan.gob.mx/ART85/XXVII/DESARROLLO_URBANO/OF.XXVII1_2021-2024.pdf" TargetMode="External"/><Relationship Id="rId1732" Type="http://schemas.openxmlformats.org/officeDocument/2006/relationships/hyperlink" Target="http://transparencia.comitan.gob.mx/ART85/XXVII/DESARROLLO_URBANO/23225.pdf" TargetMode="External"/><Relationship Id="rId24" Type="http://schemas.openxmlformats.org/officeDocument/2006/relationships/hyperlink" Target="http://transparencia.comitan.gob.mx/ART85/XXVII/DESARROLLO_URBANO/05071.pdf" TargetMode="External"/><Relationship Id="rId2299" Type="http://schemas.openxmlformats.org/officeDocument/2006/relationships/hyperlink" Target="http://transparencia.comitan.gob.mx/ART85/XXVII/DESARROLLO_URBANO/OF.XXVII1_2021-2024.pdf" TargetMode="External"/><Relationship Id="rId3697" Type="http://schemas.openxmlformats.org/officeDocument/2006/relationships/hyperlink" Target="http://transparencia.comitan.gob.mx/ART85/XXVII/DESARROLLO_URBANO/OF.XXVII1_2021-2024.pdf" TargetMode="External"/><Relationship Id="rId3557" Type="http://schemas.openxmlformats.org/officeDocument/2006/relationships/hyperlink" Target="http://transparencia.comitan.gob.mx/ART85/XXVII/DESARROLLO_URBANO/05223.pdf" TargetMode="External"/><Relationship Id="rId3764" Type="http://schemas.openxmlformats.org/officeDocument/2006/relationships/hyperlink" Target="http://transparencia.comitan.gob.mx/ART85/XXVII/DESARROLLO_URBANO/OFICIO_XXVII_2022.pdf" TargetMode="External"/><Relationship Id="rId478" Type="http://schemas.openxmlformats.org/officeDocument/2006/relationships/hyperlink" Target="http://transparencia.comitan.gob.mx/ART85/XXVII/DESARROLLO_URBANO/A002502.pdf" TargetMode="External"/><Relationship Id="rId685" Type="http://schemas.openxmlformats.org/officeDocument/2006/relationships/hyperlink" Target="http://transparencia.comitan.gob.mx/ART85/XXVII/DESARROLLO_URBANO/S003482.pdf" TargetMode="External"/><Relationship Id="rId892" Type="http://schemas.openxmlformats.org/officeDocument/2006/relationships/hyperlink" Target="http://transparencia.comitan.gob.mx/ART85/XXVII/DESARROLLO_URBANO/S003698.pdf" TargetMode="External"/><Relationship Id="rId2159" Type="http://schemas.openxmlformats.org/officeDocument/2006/relationships/hyperlink" Target="http://transparencia.comitan.gob.mx/ART85/XXVII/DESARROLLO_URBANO/OF.XXVII1_2021-2024.pdf" TargetMode="External"/><Relationship Id="rId2366" Type="http://schemas.openxmlformats.org/officeDocument/2006/relationships/hyperlink" Target="http://transparencia.comitan.gob.mx/ART85/XXVII/DESARROLLO_URBANO/OF.XXVII1_2021-2024.pdf" TargetMode="External"/><Relationship Id="rId2573" Type="http://schemas.openxmlformats.org/officeDocument/2006/relationships/hyperlink" Target="http://transparencia.comitan.gob.mx/ART85/XXVII/DESARROLLO_URBANO/OF.XXVII1_2021-2024.pdf" TargetMode="External"/><Relationship Id="rId2780" Type="http://schemas.openxmlformats.org/officeDocument/2006/relationships/hyperlink" Target="http://transparencia.comitan.gob.mx/ART85/XXVII/DESARROLLO_URBANO/R000401.pdf" TargetMode="External"/><Relationship Id="rId3417" Type="http://schemas.openxmlformats.org/officeDocument/2006/relationships/hyperlink" Target="http://transparencia.comitan.gob.mx/ART85/XXVII/DESARROLLO_URBANO/OFICIO_XXVII_2022.pdf" TargetMode="External"/><Relationship Id="rId3624" Type="http://schemas.openxmlformats.org/officeDocument/2006/relationships/hyperlink" Target="http://transparencia.comitan.gob.mx/ART85/XXVII/DESARROLLO_URBANO/OF.XXVII1_2021-2024.pdf" TargetMode="External"/><Relationship Id="rId338" Type="http://schemas.openxmlformats.org/officeDocument/2006/relationships/hyperlink" Target="http://transparencia.comitan.gob.mx/ART85/XXVII/DESARROLLO_URBANO/A002200.pdf" TargetMode="External"/><Relationship Id="rId545" Type="http://schemas.openxmlformats.org/officeDocument/2006/relationships/hyperlink" Target="http://transparencia.comitan.gob.mx/ART85/XXVII/DESARROLLO_URBANO/S003322.pdf" TargetMode="External"/><Relationship Id="rId752" Type="http://schemas.openxmlformats.org/officeDocument/2006/relationships/hyperlink" Target="http://transparencia.comitan.gob.mx/ART85/XXVII/DESARROLLO_URBANO/S003555.pdf" TargetMode="External"/><Relationship Id="rId1175" Type="http://schemas.openxmlformats.org/officeDocument/2006/relationships/hyperlink" Target="http://transparencia.comitan.gob.mx/ART85/XXVII/DESARROLLO_URBANO/S003990.pdf" TargetMode="External"/><Relationship Id="rId1382" Type="http://schemas.openxmlformats.org/officeDocument/2006/relationships/hyperlink" Target="http://transparencia.comitan.gob.mx/ART85/XXVII/DESARROLLO_URBANO/23261.pdf" TargetMode="External"/><Relationship Id="rId2019" Type="http://schemas.openxmlformats.org/officeDocument/2006/relationships/hyperlink" Target="http://transparencia.comitan.gob.mx/ART85/XXVII/DESARROLLO_URBANO/OF.XXVII1_2021-2024.pdf" TargetMode="External"/><Relationship Id="rId2226" Type="http://schemas.openxmlformats.org/officeDocument/2006/relationships/hyperlink" Target="http://transparencia.comitan.gob.mx/ART85/XXVII/DESARROLLO_URBANO/OF.XXVII1_2021-2024.pdf" TargetMode="External"/><Relationship Id="rId2433" Type="http://schemas.openxmlformats.org/officeDocument/2006/relationships/hyperlink" Target="http://transparencia.comitan.gob.mx/ART85/XXVII/DESARROLLO_URBANO/OF.XXVII1_2021-2024.pdf" TargetMode="External"/><Relationship Id="rId2640" Type="http://schemas.openxmlformats.org/officeDocument/2006/relationships/hyperlink" Target="http://transparencia.comitan.gob.mx/ART85/XXVII/DESARROLLO_URBANO/OF.XXVII1_2021-2024.pdf" TargetMode="External"/><Relationship Id="rId405" Type="http://schemas.openxmlformats.org/officeDocument/2006/relationships/hyperlink" Target="http://transparencia.comitan.gob.mx/ART85/XXVII/DESARROLLO_URBANO/A002325.pdf" TargetMode="External"/><Relationship Id="rId612" Type="http://schemas.openxmlformats.org/officeDocument/2006/relationships/hyperlink" Target="http://transparencia.comitan.gob.mx/ART85/XXVII/DESARROLLO_URBANO/S003402.pdf" TargetMode="External"/><Relationship Id="rId1035" Type="http://schemas.openxmlformats.org/officeDocument/2006/relationships/hyperlink" Target="http://transparencia.comitan.gob.mx/ART85/XXVII/DESARROLLO_URBANO/S003841.pdf" TargetMode="External"/><Relationship Id="rId1242" Type="http://schemas.openxmlformats.org/officeDocument/2006/relationships/hyperlink" Target="http://transparencia.comitan.gob.mx/ART85/XXVII/DESARROLLO_URBANO/C000907.pdf" TargetMode="External"/><Relationship Id="rId2500" Type="http://schemas.openxmlformats.org/officeDocument/2006/relationships/hyperlink" Target="http://transparencia.comitan.gob.mx/ART85/XXVII/DESARROLLO_URBANO/OF.XXVII1_2021-2024.pdf" TargetMode="External"/><Relationship Id="rId1102" Type="http://schemas.openxmlformats.org/officeDocument/2006/relationships/hyperlink" Target="http://transparencia.comitan.gob.mx/ART85/XXVII/DESARROLLO_URBANO/S003908.pdf" TargetMode="External"/><Relationship Id="rId3067" Type="http://schemas.openxmlformats.org/officeDocument/2006/relationships/hyperlink" Target="http://transparencia.comitan.gob.mx/ART85/XXVII/DESARROLLO_URBANO/US0611.pdf" TargetMode="External"/><Relationship Id="rId3274" Type="http://schemas.openxmlformats.org/officeDocument/2006/relationships/hyperlink" Target="http://transparencia.comitan.gob.mx/ART85/XXVII/DESARROLLO_URBANO/OF.XXVII1_2021-2024.pdf" TargetMode="External"/><Relationship Id="rId195" Type="http://schemas.openxmlformats.org/officeDocument/2006/relationships/hyperlink" Target="http://transparencia.comitan.gob.mx/ART85/XXVII/DESARROLLO_URBANO/05550.pdf" TargetMode="External"/><Relationship Id="rId1919" Type="http://schemas.openxmlformats.org/officeDocument/2006/relationships/hyperlink" Target="http://transparencia.comitan.gob.mx/ART85/XXVII/DESARROLLO_URBANO/05734.pdf" TargetMode="External"/><Relationship Id="rId3481" Type="http://schemas.openxmlformats.org/officeDocument/2006/relationships/hyperlink" Target="http://transparencia.comitan.gob.mx/ART85/XXVII/DESARROLLO_URBANO/OF.XXVII1_2021-2024.pdf" TargetMode="External"/><Relationship Id="rId2083" Type="http://schemas.openxmlformats.org/officeDocument/2006/relationships/hyperlink" Target="http://transparencia.comitan.gob.mx/ART85/XXVII/DESARROLLO_URBANO/OF.XXVII1_2021-2024.pdf" TargetMode="External"/><Relationship Id="rId2290" Type="http://schemas.openxmlformats.org/officeDocument/2006/relationships/hyperlink" Target="http://transparencia.comitan.gob.mx/ART85/XXVII/DESARROLLO_URBANO/OF.XXVII1_2021-2024.pdf" TargetMode="External"/><Relationship Id="rId3134" Type="http://schemas.openxmlformats.org/officeDocument/2006/relationships/hyperlink" Target="http://transparencia.comitan.gob.mx/ART85/XXVII/DESARROLLO_URBANO/OFICIO_XXVII_2022.pdf" TargetMode="External"/><Relationship Id="rId3341" Type="http://schemas.openxmlformats.org/officeDocument/2006/relationships/hyperlink" Target="http://transparencia.comitan.gob.mx/ART85/XXVII/DESARROLLO_URBANO/T000409.pdf" TargetMode="External"/><Relationship Id="rId262" Type="http://schemas.openxmlformats.org/officeDocument/2006/relationships/hyperlink" Target="http://transparencia.comitan.gob.mx/ART85/XXVII/DESARROLLO_URBANO/A001725.pdf" TargetMode="External"/><Relationship Id="rId2150" Type="http://schemas.openxmlformats.org/officeDocument/2006/relationships/hyperlink" Target="http://transparencia.comitan.gob.mx/ART85/XXVII/DESARROLLO_URBANO/OF.XXVII1_2021-2024.pdf" TargetMode="External"/><Relationship Id="rId3201" Type="http://schemas.openxmlformats.org/officeDocument/2006/relationships/hyperlink" Target="http://transparencia.comitan.gob.mx/ART85/XXVII/DESARROLLO_URBANO/OF.XXVII1_2021-2024.pdf" TargetMode="External"/><Relationship Id="rId122" Type="http://schemas.openxmlformats.org/officeDocument/2006/relationships/hyperlink" Target="http://transparencia.comitan.gob.mx/ART85/XXVII/DESARROLLO_URBANO/22201.pdf" TargetMode="External"/><Relationship Id="rId2010" Type="http://schemas.openxmlformats.org/officeDocument/2006/relationships/hyperlink" Target="http://transparencia.comitan.gob.mx/ART85/XXVII/DESARROLLO_URBANO/OF.XXVII1_2021-2024.pdf" TargetMode="External"/><Relationship Id="rId1569" Type="http://schemas.openxmlformats.org/officeDocument/2006/relationships/hyperlink" Target="http://transparencia.comitan.gob.mx/ART85/XXVII/DESARROLLO_URBANO/05272.pdf" TargetMode="External"/><Relationship Id="rId2967" Type="http://schemas.openxmlformats.org/officeDocument/2006/relationships/hyperlink" Target="http://transparencia.comitan.gob.mx/ART85/XXVII/DESARROLLO_URBANO/OFICIO_XXVII_2022.pdf" TargetMode="External"/><Relationship Id="rId939" Type="http://schemas.openxmlformats.org/officeDocument/2006/relationships/hyperlink" Target="http://transparencia.comitan.gob.mx/ART85/XXVII/DESARROLLO_URBANO/S003745.pdf" TargetMode="External"/><Relationship Id="rId1776" Type="http://schemas.openxmlformats.org/officeDocument/2006/relationships/hyperlink" Target="http://transparencia.comitan.gob.mx/ART85/XXVII/DESARROLLO_URBANO/05356.pdf" TargetMode="External"/><Relationship Id="rId1983" Type="http://schemas.openxmlformats.org/officeDocument/2006/relationships/hyperlink" Target="http://transparencia.comitan.gob.mx/ART85/XXVII/DESARROLLO_URBANO/21581.pdf" TargetMode="External"/><Relationship Id="rId2827" Type="http://schemas.openxmlformats.org/officeDocument/2006/relationships/hyperlink" Target="http://transparencia.comitan.gob.mx/ART85/XXVII/DESARROLLO_URBANO/05190.pdf" TargetMode="External"/><Relationship Id="rId68" Type="http://schemas.openxmlformats.org/officeDocument/2006/relationships/hyperlink" Target="http://transparencia.comitan.gob.mx/ART85/XXVII/DESARROLLO_URBANO/04467.pdf" TargetMode="External"/><Relationship Id="rId1429" Type="http://schemas.openxmlformats.org/officeDocument/2006/relationships/hyperlink" Target="http://transparencia.comitan.gob.mx/ART85/XXVII/DESARROLLO_URBANO/05146.pdf" TargetMode="External"/><Relationship Id="rId1636" Type="http://schemas.openxmlformats.org/officeDocument/2006/relationships/hyperlink" Target="http://transparencia.comitan.gob.mx/ART85/XXVII/DESARROLLO_URBANO/05329.pdf" TargetMode="External"/><Relationship Id="rId1843" Type="http://schemas.openxmlformats.org/officeDocument/2006/relationships/hyperlink" Target="http://transparencia.comitan.gob.mx/ART85/XXVII/DESARROLLO_URBANO/05476.pdf" TargetMode="External"/><Relationship Id="rId1703" Type="http://schemas.openxmlformats.org/officeDocument/2006/relationships/hyperlink" Target="http://transparencia.comitan.gob.mx/ART85/XXVII/DESARROLLO_URBANO/05345.pdf" TargetMode="External"/><Relationship Id="rId1910" Type="http://schemas.openxmlformats.org/officeDocument/2006/relationships/hyperlink" Target="http://transparencia.comitan.gob.mx/ART85/XXVII/DESARROLLO_URBANO/05702.pdf" TargetMode="External"/><Relationship Id="rId3668" Type="http://schemas.openxmlformats.org/officeDocument/2006/relationships/hyperlink" Target="http://transparencia.comitan.gob.mx/ART85/XXVII/DESARROLLO_URBANO/25364.pdf" TargetMode="External"/><Relationship Id="rId589" Type="http://schemas.openxmlformats.org/officeDocument/2006/relationships/hyperlink" Target="http://transparencia.comitan.gob.mx/ART85/XXVII/DESARROLLO_URBANO/S003378.pdf" TargetMode="External"/><Relationship Id="rId796" Type="http://schemas.openxmlformats.org/officeDocument/2006/relationships/hyperlink" Target="http://transparencia.comitan.gob.mx/ART85/XXVII/DESARROLLO_URBANO/S003600.pdf" TargetMode="External"/><Relationship Id="rId2477" Type="http://schemas.openxmlformats.org/officeDocument/2006/relationships/hyperlink" Target="http://transparencia.comitan.gob.mx/ART85/XXVII/DESARROLLO_URBANO/OF.XXVII1_2021-2024.pdf" TargetMode="External"/><Relationship Id="rId2684" Type="http://schemas.openxmlformats.org/officeDocument/2006/relationships/hyperlink" Target="http://transparencia.comitan.gob.mx/ART85/XXVII/DESARROLLO_URBANO/OF.XXVII1_2021-2024.pdf" TargetMode="External"/><Relationship Id="rId3528" Type="http://schemas.openxmlformats.org/officeDocument/2006/relationships/hyperlink" Target="http://transparencia.comitan.gob.mx/ART85/XXVII/DESARROLLO_URBANO/OF.XXVII1_2021-2024.pdf" TargetMode="External"/><Relationship Id="rId3735" Type="http://schemas.openxmlformats.org/officeDocument/2006/relationships/hyperlink" Target="http://transparencia.comitan.gob.mx/ART85/XXVII/DESARROLLO_URBANO/CUB0043-A.pdf" TargetMode="External"/><Relationship Id="rId449" Type="http://schemas.openxmlformats.org/officeDocument/2006/relationships/hyperlink" Target="http://transparencia.comitan.gob.mx/ART85/XXVII/DESARROLLO_URBANO/A002378.pdf" TargetMode="External"/><Relationship Id="rId656" Type="http://schemas.openxmlformats.org/officeDocument/2006/relationships/hyperlink" Target="http://transparencia.comitan.gob.mx/ART85/XXVII/DESARROLLO_URBANO/S003446.pdf" TargetMode="External"/><Relationship Id="rId863" Type="http://schemas.openxmlformats.org/officeDocument/2006/relationships/hyperlink" Target="http://transparencia.comitan.gob.mx/ART85/XXVII/DESARROLLO_URBANO/S003669.pdf" TargetMode="External"/><Relationship Id="rId1079" Type="http://schemas.openxmlformats.org/officeDocument/2006/relationships/hyperlink" Target="http://transparencia.comitan.gob.mx/ART85/XXVII/DESARROLLO_URBANO/S003885.pdf" TargetMode="External"/><Relationship Id="rId1286" Type="http://schemas.openxmlformats.org/officeDocument/2006/relationships/hyperlink" Target="http://transparencia.comitan.gob.mx/ART85/XXVII/DESARROLLO_URBANO/05157.pdf" TargetMode="External"/><Relationship Id="rId1493" Type="http://schemas.openxmlformats.org/officeDocument/2006/relationships/hyperlink" Target="http://transparencia.comitan.gob.mx/ART85/XXVII/DESARROLLO_URBANO/05042.pdf" TargetMode="External"/><Relationship Id="rId2337" Type="http://schemas.openxmlformats.org/officeDocument/2006/relationships/hyperlink" Target="http://transparencia.comitan.gob.mx/ART85/XXVII/DESARROLLO_URBANO/OF.XXVII1_2021-2024.pdf" TargetMode="External"/><Relationship Id="rId2544" Type="http://schemas.openxmlformats.org/officeDocument/2006/relationships/hyperlink" Target="http://transparencia.comitan.gob.mx/ART85/XXVII/DESARROLLO_URBANO/OF.XXVII1_2021-2024.pdf" TargetMode="External"/><Relationship Id="rId2891" Type="http://schemas.openxmlformats.org/officeDocument/2006/relationships/hyperlink" Target="http://transparencia.comitan.gob.mx/ART85/XXVII/DESARROLLO_URBANO/OF.XXVII1_2021-2024.pdf" TargetMode="External"/><Relationship Id="rId309" Type="http://schemas.openxmlformats.org/officeDocument/2006/relationships/hyperlink" Target="http://transparencia.comitan.gob.mx/ART85/XXVII/DESARROLLO_URBANO/A001900.pdf" TargetMode="External"/><Relationship Id="rId516" Type="http://schemas.openxmlformats.org/officeDocument/2006/relationships/hyperlink" Target="http://transparencia.comitan.gob.mx/ART85/XXVII/DESARROLLO_URBANO/S003133.pdf" TargetMode="External"/><Relationship Id="rId1146" Type="http://schemas.openxmlformats.org/officeDocument/2006/relationships/hyperlink" Target="http://transparencia.comitan.gob.mx/ART85/XXVII/DESARROLLO_URBANO/S003961.pdf" TargetMode="External"/><Relationship Id="rId2751" Type="http://schemas.openxmlformats.org/officeDocument/2006/relationships/hyperlink" Target="http://transparencia.comitan.gob.mx/ART85/XXVII/DESARROLLO_URBANO/OF.XXVII1_2021-2024.pdf" TargetMode="External"/><Relationship Id="rId723" Type="http://schemas.openxmlformats.org/officeDocument/2006/relationships/hyperlink" Target="http://transparencia.comitan.gob.mx/ART85/XXVII/DESARROLLO_URBANO/S003526.pdf" TargetMode="External"/><Relationship Id="rId930" Type="http://schemas.openxmlformats.org/officeDocument/2006/relationships/hyperlink" Target="http://transparencia.comitan.gob.mx/ART85/XXVII/DESARROLLO_URBANO/S003736.pdf" TargetMode="External"/><Relationship Id="rId1006" Type="http://schemas.openxmlformats.org/officeDocument/2006/relationships/hyperlink" Target="http://transparencia.comitan.gob.mx/ART85/XXVII/DESARROLLO_URBANO/S003812.pdf" TargetMode="External"/><Relationship Id="rId1353" Type="http://schemas.openxmlformats.org/officeDocument/2006/relationships/hyperlink" Target="http://transparencia.comitan.gob.mx/ART85/XXVII/DESARROLLO_URBANO/22314.pdf" TargetMode="External"/><Relationship Id="rId1560" Type="http://schemas.openxmlformats.org/officeDocument/2006/relationships/hyperlink" Target="http://transparencia.comitan.gob.mx/ART85/XXVII/DESARROLLO_URBANO/05627.pdf" TargetMode="External"/><Relationship Id="rId2404" Type="http://schemas.openxmlformats.org/officeDocument/2006/relationships/hyperlink" Target="http://transparencia.comitan.gob.mx/ART85/XXVII/DESARROLLO_URBANO/OF.XXVII1_2021-2024.pdf" TargetMode="External"/><Relationship Id="rId2611" Type="http://schemas.openxmlformats.org/officeDocument/2006/relationships/hyperlink" Target="http://transparencia.comitan.gob.mx/ART85/XXVII/DESARROLLO_URBANO/OF.XXVII1_2021-2024.pdf" TargetMode="External"/><Relationship Id="rId1213" Type="http://schemas.openxmlformats.org/officeDocument/2006/relationships/hyperlink" Target="http://transparencia.comitan.gob.mx/ART85/XXVII/DESARROLLO_URBANO/C000627.pdf" TargetMode="External"/><Relationship Id="rId1420" Type="http://schemas.openxmlformats.org/officeDocument/2006/relationships/hyperlink" Target="http://transparencia.comitan.gob.mx/ART85/XXVII/DESARROLLO_URBANO/05202.pdf" TargetMode="External"/><Relationship Id="rId3178" Type="http://schemas.openxmlformats.org/officeDocument/2006/relationships/hyperlink" Target="http://transparencia.comitan.gob.mx/ART85/XXVII/DESARROLLO_URBANO/OFICIO_XXVII_2022.pdf" TargetMode="External"/><Relationship Id="rId3385" Type="http://schemas.openxmlformats.org/officeDocument/2006/relationships/hyperlink" Target="http://transparencia.comitan.gob.mx/ART85/XXVII/DESARROLLO_URBANO/05027.pdf" TargetMode="External"/><Relationship Id="rId3592" Type="http://schemas.openxmlformats.org/officeDocument/2006/relationships/hyperlink" Target="http://transparencia.comitan.gob.mx/ART85/XXVII/DESARROLLO_URBANO/OF.XXVII1_2021-2024.pdf" TargetMode="External"/><Relationship Id="rId2194" Type="http://schemas.openxmlformats.org/officeDocument/2006/relationships/hyperlink" Target="http://transparencia.comitan.gob.mx/ART85/XXVII/DESARROLLO_URBANO/OF.XXVII1_2021-2024.pdf" TargetMode="External"/><Relationship Id="rId3038" Type="http://schemas.openxmlformats.org/officeDocument/2006/relationships/hyperlink" Target="http://transparencia.comitan.gob.mx/ART85/XXVII/DESARROLLO_URBANO/US0558.pdf" TargetMode="External"/><Relationship Id="rId3245" Type="http://schemas.openxmlformats.org/officeDocument/2006/relationships/hyperlink" Target="http://transparencia.comitan.gob.mx/ART85/XXVII/DESARROLLO_URBANO/OF.XXVII1_2021-2024.pdf" TargetMode="External"/><Relationship Id="rId3452" Type="http://schemas.openxmlformats.org/officeDocument/2006/relationships/hyperlink" Target="http://transparencia.comitan.gob.mx/ART85/XXVII/DESARROLLO_URBANO/OF.XXVII1_2021-2024.pdf" TargetMode="External"/><Relationship Id="rId166" Type="http://schemas.openxmlformats.org/officeDocument/2006/relationships/hyperlink" Target="http://transparencia.comitan.gob.mx/ART85/XXVII/DESARROLLO_URBANO/04427.pdf" TargetMode="External"/><Relationship Id="rId373" Type="http://schemas.openxmlformats.org/officeDocument/2006/relationships/hyperlink" Target="http://transparencia.comitan.gob.mx/ART85/XXVII/DESARROLLO_URBANO/A002244.pdf" TargetMode="External"/><Relationship Id="rId580" Type="http://schemas.openxmlformats.org/officeDocument/2006/relationships/hyperlink" Target="http://transparencia.comitan.gob.mx/ART85/XXVII/DESARROLLO_URBANO/S003369.pdf" TargetMode="External"/><Relationship Id="rId2054" Type="http://schemas.openxmlformats.org/officeDocument/2006/relationships/hyperlink" Target="http://transparencia.comitan.gob.mx/ART85/XXVII/DESARROLLO_URBANO/OF.XXVII1_2021-2024.pdf" TargetMode="External"/><Relationship Id="rId2261" Type="http://schemas.openxmlformats.org/officeDocument/2006/relationships/hyperlink" Target="http://transparencia.comitan.gob.mx/ART85/XXVII/DESARROLLO_URBANO/OF.XXVII1_2021-2024.pdf" TargetMode="External"/><Relationship Id="rId3105" Type="http://schemas.openxmlformats.org/officeDocument/2006/relationships/hyperlink" Target="http://transparencia.comitan.gob.mx/ART85/XXVII/DESARROLLO_URBANO/04958.pdf" TargetMode="External"/><Relationship Id="rId3312" Type="http://schemas.openxmlformats.org/officeDocument/2006/relationships/hyperlink" Target="http://transparencia.comitan.gob.mx/ART85/XXVII/DESARROLLO_URBANO/OF.XXVII1_2021-2024.pdf" TargetMode="External"/><Relationship Id="rId233" Type="http://schemas.openxmlformats.org/officeDocument/2006/relationships/hyperlink" Target="http://transparencia.comitan.gob.mx/ART85/XXVII/DESARROLLO_URBANO/OFICIO_XXVII_2022.pdf" TargetMode="External"/><Relationship Id="rId440" Type="http://schemas.openxmlformats.org/officeDocument/2006/relationships/hyperlink" Target="http://transparencia.comitan.gob.mx/ART85/XXVII/DESARROLLO_URBANO/A002365.pdf" TargetMode="External"/><Relationship Id="rId1070" Type="http://schemas.openxmlformats.org/officeDocument/2006/relationships/hyperlink" Target="http://transparencia.comitan.gob.mx/ART85/XXVII/DESARROLLO_URBANO/S003876.pdf" TargetMode="External"/><Relationship Id="rId2121" Type="http://schemas.openxmlformats.org/officeDocument/2006/relationships/hyperlink" Target="http://transparencia.comitan.gob.mx/ART85/XXVII/DESARROLLO_URBANO/OF.XXVII1_2021-2024.pdf" TargetMode="External"/><Relationship Id="rId300" Type="http://schemas.openxmlformats.org/officeDocument/2006/relationships/hyperlink" Target="http://transparencia.comitan.gob.mx/ART85/XXVII/DESARROLLO_URBANO/A001891.pdf" TargetMode="External"/><Relationship Id="rId1887" Type="http://schemas.openxmlformats.org/officeDocument/2006/relationships/hyperlink" Target="http://transparencia.comitan.gob.mx/ART85/XXVII/DESARROLLO_URBANO/05544.pdf" TargetMode="External"/><Relationship Id="rId2938" Type="http://schemas.openxmlformats.org/officeDocument/2006/relationships/hyperlink" Target="http://transparencia.comitan.gob.mx/ART85/XXVII/DESARROLLO_URBANO/PA000150.pdf" TargetMode="External"/><Relationship Id="rId1747" Type="http://schemas.openxmlformats.org/officeDocument/2006/relationships/hyperlink" Target="http://transparencia.comitan.gob.mx/ART85/XXVII/DESARROLLO_URBANO/05025.pdf" TargetMode="External"/><Relationship Id="rId1954" Type="http://schemas.openxmlformats.org/officeDocument/2006/relationships/hyperlink" Target="http://transparencia.comitan.gob.mx/ART85/XXVII/DESARROLLO_URBANO/05744.pdf" TargetMode="External"/><Relationship Id="rId39" Type="http://schemas.openxmlformats.org/officeDocument/2006/relationships/hyperlink" Target="http://transparencia.comitan.gob.mx/ART85/XXVII/DESARROLLO_URBANO/05628.pdf" TargetMode="External"/><Relationship Id="rId1607" Type="http://schemas.openxmlformats.org/officeDocument/2006/relationships/hyperlink" Target="http://transparencia.comitan.gob.mx/ART85/XXVII/DESARROLLO_URBANO/05425.pdf" TargetMode="External"/><Relationship Id="rId1814" Type="http://schemas.openxmlformats.org/officeDocument/2006/relationships/hyperlink" Target="http://transparencia.comitan.gob.mx/ART85/XXVII/DESARROLLO_URBANO/05326.pdf" TargetMode="External"/><Relationship Id="rId3779" Type="http://schemas.openxmlformats.org/officeDocument/2006/relationships/hyperlink" Target="http://transparencia.comitan.gob.mx/ART85/XXVII/DESARROLLO_URBANO/OFICIO_XXVII_2022.pdf" TargetMode="External"/><Relationship Id="rId2588" Type="http://schemas.openxmlformats.org/officeDocument/2006/relationships/hyperlink" Target="http://transparencia.comitan.gob.mx/ART85/XXVII/DESARROLLO_URBANO/OF.XXVII1_2021-2024.pdf" TargetMode="External"/><Relationship Id="rId1397" Type="http://schemas.openxmlformats.org/officeDocument/2006/relationships/hyperlink" Target="http://transparencia.comitan.gob.mx/ART85/XXVII/DESARROLLO_URBANO/05200.pdf" TargetMode="External"/><Relationship Id="rId2795" Type="http://schemas.openxmlformats.org/officeDocument/2006/relationships/hyperlink" Target="http://transparencia.comitan.gob.mx/ART85/XXVII/DESARROLLO_URBANO/R000315.pdf" TargetMode="External"/><Relationship Id="rId3639" Type="http://schemas.openxmlformats.org/officeDocument/2006/relationships/hyperlink" Target="http://transparencia.comitan.gob.mx/ART85/XXVII/DESARROLLO_URBANO/L000217.pdf" TargetMode="External"/><Relationship Id="rId767" Type="http://schemas.openxmlformats.org/officeDocument/2006/relationships/hyperlink" Target="http://transparencia.comitan.gob.mx/ART85/XXVII/DESARROLLO_URBANO/S003570.pdf" TargetMode="External"/><Relationship Id="rId974" Type="http://schemas.openxmlformats.org/officeDocument/2006/relationships/hyperlink" Target="http://transparencia.comitan.gob.mx/ART85/XXVII/DESARROLLO_URBANO/S003780.pdf" TargetMode="External"/><Relationship Id="rId2448" Type="http://schemas.openxmlformats.org/officeDocument/2006/relationships/hyperlink" Target="http://transparencia.comitan.gob.mx/ART85/XXVII/DESARROLLO_URBANO/OF.XXVII1_2021-2024.pdf" TargetMode="External"/><Relationship Id="rId2655" Type="http://schemas.openxmlformats.org/officeDocument/2006/relationships/hyperlink" Target="http://transparencia.comitan.gob.mx/ART85/XXVII/DESARROLLO_URBANO/OF.XXVII1_2021-2024.pdf" TargetMode="External"/><Relationship Id="rId2862" Type="http://schemas.openxmlformats.org/officeDocument/2006/relationships/hyperlink" Target="http://transparencia.comitan.gob.mx/ART85/XXVII/DESARROLLO_URBANO/OFICIO_XXVII_2022.pdf" TargetMode="External"/><Relationship Id="rId3706" Type="http://schemas.openxmlformats.org/officeDocument/2006/relationships/hyperlink" Target="http://transparencia.comitan.gob.mx/ART85/XXVII/DESARROLLO_URBANO/OF.XXVII1_2021-2024.pdf" TargetMode="External"/><Relationship Id="rId627" Type="http://schemas.openxmlformats.org/officeDocument/2006/relationships/hyperlink" Target="http://transparencia.comitan.gob.mx/ART85/XXVII/DESARROLLO_URBANO/S003417.pdf" TargetMode="External"/><Relationship Id="rId834" Type="http://schemas.openxmlformats.org/officeDocument/2006/relationships/hyperlink" Target="http://transparencia.comitan.gob.mx/ART85/XXVII/DESARROLLO_URBANO/S003640.pdf" TargetMode="External"/><Relationship Id="rId1257" Type="http://schemas.openxmlformats.org/officeDocument/2006/relationships/hyperlink" Target="http://transparencia.comitan.gob.mx/ART85/XXVII/DESARROLLO_URBANO/04907.pdf" TargetMode="External"/><Relationship Id="rId1464" Type="http://schemas.openxmlformats.org/officeDocument/2006/relationships/hyperlink" Target="http://transparencia.comitan.gob.mx/ART85/XXVII/DESARROLLO_URBANO/05594.pdf" TargetMode="External"/><Relationship Id="rId1671" Type="http://schemas.openxmlformats.org/officeDocument/2006/relationships/hyperlink" Target="http://transparencia.comitan.gob.mx/ART85/XXVII/DESARROLLO_URBANO/05537.pdf" TargetMode="External"/><Relationship Id="rId2308" Type="http://schemas.openxmlformats.org/officeDocument/2006/relationships/hyperlink" Target="http://transparencia.comitan.gob.mx/ART85/XXVII/DESARROLLO_URBANO/OF.XXVII1_2021-2024.pdf" TargetMode="External"/><Relationship Id="rId2515" Type="http://schemas.openxmlformats.org/officeDocument/2006/relationships/hyperlink" Target="http://transparencia.comitan.gob.mx/ART85/XXVII/DESARROLLO_URBANO/OF.XXVII1_2021-2024.pdf" TargetMode="External"/><Relationship Id="rId2722" Type="http://schemas.openxmlformats.org/officeDocument/2006/relationships/hyperlink" Target="http://transparencia.comitan.gob.mx/ART85/XXVII/DESARROLLO_URBANO/OF.XXVII1_2021-2024.pdf" TargetMode="External"/><Relationship Id="rId901" Type="http://schemas.openxmlformats.org/officeDocument/2006/relationships/hyperlink" Target="http://transparencia.comitan.gob.mx/ART85/XXVII/DESARROLLO_URBANO/S003707.pdf" TargetMode="External"/><Relationship Id="rId1117" Type="http://schemas.openxmlformats.org/officeDocument/2006/relationships/hyperlink" Target="http://transparencia.comitan.gob.mx/ART85/XXVII/DESARROLLO_URBANO/S003923.pdf" TargetMode="External"/><Relationship Id="rId1324" Type="http://schemas.openxmlformats.org/officeDocument/2006/relationships/hyperlink" Target="http://transparencia.comitan.gob.mx/ART85/XXVII/DESARROLLO_URBANO/23256.pdf" TargetMode="External"/><Relationship Id="rId1531" Type="http://schemas.openxmlformats.org/officeDocument/2006/relationships/hyperlink" Target="http://transparencia.comitan.gob.mx/ART85/XXVII/DESARROLLO_URBANO/05561.pdf" TargetMode="External"/><Relationship Id="rId30" Type="http://schemas.openxmlformats.org/officeDocument/2006/relationships/hyperlink" Target="http://transparencia.comitan.gob.mx/ART85/XXVII/DESARROLLO_URBANO/05278.pdf" TargetMode="External"/><Relationship Id="rId3289" Type="http://schemas.openxmlformats.org/officeDocument/2006/relationships/hyperlink" Target="http://transparencia.comitan.gob.mx/ART85/XXVII/DESARROLLO_URBANO/OF.XXVII1_2021-2024.pdf" TargetMode="External"/><Relationship Id="rId3496" Type="http://schemas.openxmlformats.org/officeDocument/2006/relationships/hyperlink" Target="http://transparencia.comitan.gob.mx/ART85/XXVII/DESARROLLO_URBANO/OF.XXVII1_2021-2024.pdf" TargetMode="External"/><Relationship Id="rId2098" Type="http://schemas.openxmlformats.org/officeDocument/2006/relationships/hyperlink" Target="http://transparencia.comitan.gob.mx/ART85/XXVII/DESARROLLO_URBANO/OF.XXVII1_2021-2024.pdf" TargetMode="External"/><Relationship Id="rId3149" Type="http://schemas.openxmlformats.org/officeDocument/2006/relationships/hyperlink" Target="http://transparencia.comitan.gob.mx/ART85/XXVII/DESARROLLO_URBANO/OFICIO_XXVII_2022.pdf" TargetMode="External"/><Relationship Id="rId3356" Type="http://schemas.openxmlformats.org/officeDocument/2006/relationships/hyperlink" Target="http://transparencia.comitan.gob.mx/ART85/XXVII/DESARROLLO_URBANO/T000425.pdf" TargetMode="External"/><Relationship Id="rId3563" Type="http://schemas.openxmlformats.org/officeDocument/2006/relationships/hyperlink" Target="http://transparencia.comitan.gob.mx/ART85/XXVII/DESARROLLO_URBANO/05281.pdf" TargetMode="External"/><Relationship Id="rId277" Type="http://schemas.openxmlformats.org/officeDocument/2006/relationships/hyperlink" Target="http://transparencia.comitan.gob.mx/ART85/XXVII/DESARROLLO_URBANO/A001867.pdf" TargetMode="External"/><Relationship Id="rId484" Type="http://schemas.openxmlformats.org/officeDocument/2006/relationships/hyperlink" Target="http://transparencia.comitan.gob.mx/ART85/XXVII/DESARROLLO_URBANO/A002313.pdf" TargetMode="External"/><Relationship Id="rId2165" Type="http://schemas.openxmlformats.org/officeDocument/2006/relationships/hyperlink" Target="http://transparencia.comitan.gob.mx/ART85/XXVII/DESARROLLO_URBANO/OF.XXVII1_2021-2024.pdf" TargetMode="External"/><Relationship Id="rId3009" Type="http://schemas.openxmlformats.org/officeDocument/2006/relationships/hyperlink" Target="http://transparencia.comitan.gob.mx/ART85/XXVII/DESARROLLO_URBANO/OF.XXVII1_2021-2024.pdf" TargetMode="External"/><Relationship Id="rId3216" Type="http://schemas.openxmlformats.org/officeDocument/2006/relationships/hyperlink" Target="http://transparencia.comitan.gob.mx/ART85/XXVII/DESARROLLO_URBANO/OF.XXVII1_2021-2024.pdf" TargetMode="External"/><Relationship Id="rId3770" Type="http://schemas.openxmlformats.org/officeDocument/2006/relationships/hyperlink" Target="http://transparencia.comitan.gob.mx/ART85/XXVII/DESARROLLO_URBANO/OF.XXVII1_2021-2024.pdf" TargetMode="External"/><Relationship Id="rId137" Type="http://schemas.openxmlformats.org/officeDocument/2006/relationships/hyperlink" Target="http://transparencia.comitan.gob.mx/ART85/XXVII/DESARROLLO_URBANO/05572.pdf" TargetMode="External"/><Relationship Id="rId344" Type="http://schemas.openxmlformats.org/officeDocument/2006/relationships/hyperlink" Target="http://transparencia.comitan.gob.mx/ART85/XXVII/DESARROLLO_URBANO/A002209.pdf" TargetMode="External"/><Relationship Id="rId691" Type="http://schemas.openxmlformats.org/officeDocument/2006/relationships/hyperlink" Target="http://transparencia.comitan.gob.mx/ART85/XXVII/DESARROLLO_URBANO/S003488.pdf" TargetMode="External"/><Relationship Id="rId2025" Type="http://schemas.openxmlformats.org/officeDocument/2006/relationships/hyperlink" Target="http://transparencia.comitan.gob.mx/ART85/XXVII/DESARROLLO_URBANO/OF.XXVII1_2021-2024.pdf" TargetMode="External"/><Relationship Id="rId2372" Type="http://schemas.openxmlformats.org/officeDocument/2006/relationships/hyperlink" Target="http://transparencia.comitan.gob.mx/ART85/XXVII/DESARROLLO_URBANO/OF.XXVII1_2021-2024.pdf" TargetMode="External"/><Relationship Id="rId3423" Type="http://schemas.openxmlformats.org/officeDocument/2006/relationships/hyperlink" Target="http://transparencia.comitan.gob.mx/ART85/XXVII/DESARROLLO_URBANO/OFICIO_XXVII_2022.pdf" TargetMode="External"/><Relationship Id="rId3630" Type="http://schemas.openxmlformats.org/officeDocument/2006/relationships/hyperlink" Target="http://transparencia.comitan.gob.mx/ART85/XXVII/DESARROLLO_URBANO/07168.pdf" TargetMode="External"/><Relationship Id="rId551" Type="http://schemas.openxmlformats.org/officeDocument/2006/relationships/hyperlink" Target="http://transparencia.comitan.gob.mx/ART85/XXVII/DESARROLLO_URBANO/S003328.pdf" TargetMode="External"/><Relationship Id="rId1181" Type="http://schemas.openxmlformats.org/officeDocument/2006/relationships/hyperlink" Target="http://transparencia.comitan.gob.mx/ART85/XXVII/DESARROLLO_URBANO/S003996.pdf" TargetMode="External"/><Relationship Id="rId2232" Type="http://schemas.openxmlformats.org/officeDocument/2006/relationships/hyperlink" Target="http://transparencia.comitan.gob.mx/ART85/XXVII/DESARROLLO_URBANO/OF.XXVII1_2021-2024.pdf" TargetMode="External"/><Relationship Id="rId204" Type="http://schemas.openxmlformats.org/officeDocument/2006/relationships/hyperlink" Target="http://transparencia.comitan.gob.mx/ART85/XXVII/DESARROLLO_URBANO/05153.pdf" TargetMode="External"/><Relationship Id="rId411" Type="http://schemas.openxmlformats.org/officeDocument/2006/relationships/hyperlink" Target="http://transparencia.comitan.gob.mx/ART85/XXVII/DESARROLLO_URBANO/A002331.pdf" TargetMode="External"/><Relationship Id="rId1041" Type="http://schemas.openxmlformats.org/officeDocument/2006/relationships/hyperlink" Target="http://transparencia.comitan.gob.mx/ART85/XXVII/DESARROLLO_URBANO/S003847.pdf" TargetMode="External"/><Relationship Id="rId1998" Type="http://schemas.openxmlformats.org/officeDocument/2006/relationships/hyperlink" Target="http://transparencia.comitan.gob.mx/ART85/XXVII/DESARROLLO_URBANO/04952.pdf" TargetMode="External"/><Relationship Id="rId1858" Type="http://schemas.openxmlformats.org/officeDocument/2006/relationships/hyperlink" Target="http://transparencia.comitan.gob.mx/ART85/XXVII/DESARROLLO_URBANO/05448.pdf" TargetMode="External"/><Relationship Id="rId2909" Type="http://schemas.openxmlformats.org/officeDocument/2006/relationships/hyperlink" Target="http://transparencia.comitan.gob.mx/ART85/XXVII/DESARROLLO_URBANO/OF.XXVII1_2021-2024.pdf" TargetMode="External"/><Relationship Id="rId3073" Type="http://schemas.openxmlformats.org/officeDocument/2006/relationships/hyperlink" Target="http://transparencia.comitan.gob.mx/ART85/XXVII/DESARROLLO_URBANO/05756.pdf" TargetMode="External"/><Relationship Id="rId3280" Type="http://schemas.openxmlformats.org/officeDocument/2006/relationships/hyperlink" Target="http://transparencia.comitan.gob.mx/ART85/XXVII/DESARROLLO_URBANO/OF.XXVII1_2021-2024.pdf" TargetMode="External"/><Relationship Id="rId1718" Type="http://schemas.openxmlformats.org/officeDocument/2006/relationships/hyperlink" Target="http://transparencia.comitan.gob.mx/ART85/XXVII/DESARROLLO_URBANO/05360.pdf" TargetMode="External"/><Relationship Id="rId1925" Type="http://schemas.openxmlformats.org/officeDocument/2006/relationships/hyperlink" Target="http://transparencia.comitan.gob.mx/ART85/XXVII/DESARROLLO_URBANO/05725.pdf" TargetMode="External"/><Relationship Id="rId3140" Type="http://schemas.openxmlformats.org/officeDocument/2006/relationships/hyperlink" Target="http://transparencia.comitan.gob.mx/ART85/XXVII/DESARROLLO_URBANO/OFICIO_XXVII_2022.pdf" TargetMode="External"/><Relationship Id="rId2699" Type="http://schemas.openxmlformats.org/officeDocument/2006/relationships/hyperlink" Target="http://transparencia.comitan.gob.mx/ART85/XXVII/DESARROLLO_URBANO/OF.XXVII1_2021-2024.pdf" TargetMode="External"/><Relationship Id="rId3000" Type="http://schemas.openxmlformats.org/officeDocument/2006/relationships/hyperlink" Target="http://transparencia.comitan.gob.mx/ART85/XXVII/DESARROLLO_URBANO/OF.XXVII1_2021-2024.pdf" TargetMode="External"/><Relationship Id="rId878" Type="http://schemas.openxmlformats.org/officeDocument/2006/relationships/hyperlink" Target="http://transparencia.comitan.gob.mx/ART85/XXVII/DESARROLLO_URBANO/S003684.pdf" TargetMode="External"/><Relationship Id="rId2559" Type="http://schemas.openxmlformats.org/officeDocument/2006/relationships/hyperlink" Target="http://transparencia.comitan.gob.mx/ART85/XXVII/DESARROLLO_URBANO/OF.XXVII1_2021-2024.pdf" TargetMode="External"/><Relationship Id="rId2766" Type="http://schemas.openxmlformats.org/officeDocument/2006/relationships/hyperlink" Target="http://transparencia.comitan.gob.mx/ART85/XXVII/DESARROLLO_URBANO/OF.XXVII1_2021-2024.pdf" TargetMode="External"/><Relationship Id="rId2973" Type="http://schemas.openxmlformats.org/officeDocument/2006/relationships/hyperlink" Target="http://transparencia.comitan.gob.mx/ART85/XXVII/DESARROLLO_URBANO/OFICIO_XXVII_2022.pdf" TargetMode="External"/><Relationship Id="rId738" Type="http://schemas.openxmlformats.org/officeDocument/2006/relationships/hyperlink" Target="http://transparencia.comitan.gob.mx/ART85/XXVII/DESARROLLO_URBANO/S003541.pdf" TargetMode="External"/><Relationship Id="rId945" Type="http://schemas.openxmlformats.org/officeDocument/2006/relationships/hyperlink" Target="http://transparencia.comitan.gob.mx/ART85/XXVII/DESARROLLO_URBANO/S003751.pdf" TargetMode="External"/><Relationship Id="rId1368" Type="http://schemas.openxmlformats.org/officeDocument/2006/relationships/hyperlink" Target="http://transparencia.comitan.gob.mx/ART85/XXVII/DESARROLLO_URBANO/05048.pdf" TargetMode="External"/><Relationship Id="rId1575" Type="http://schemas.openxmlformats.org/officeDocument/2006/relationships/hyperlink" Target="http://transparencia.comitan.gob.mx/ART85/XXVII/DESARROLLO_URBANO/05410.pdf" TargetMode="External"/><Relationship Id="rId1782" Type="http://schemas.openxmlformats.org/officeDocument/2006/relationships/hyperlink" Target="http://transparencia.comitan.gob.mx/ART85/XXVII/DESARROLLO_URBANO/05517.pdf" TargetMode="External"/><Relationship Id="rId2419" Type="http://schemas.openxmlformats.org/officeDocument/2006/relationships/hyperlink" Target="http://transparencia.comitan.gob.mx/ART85/XXVII/DESARROLLO_URBANO/OF.XXVII1_2021-2024.pdf" TargetMode="External"/><Relationship Id="rId2626" Type="http://schemas.openxmlformats.org/officeDocument/2006/relationships/hyperlink" Target="http://transparencia.comitan.gob.mx/ART85/XXVII/DESARROLLO_URBANO/OF.XXVII1_2021-2024.pdf" TargetMode="External"/><Relationship Id="rId2833" Type="http://schemas.openxmlformats.org/officeDocument/2006/relationships/hyperlink" Target="http://transparencia.comitan.gob.mx/ART85/XXVII/DESARROLLO_URBANO/05586.pdf" TargetMode="External"/><Relationship Id="rId74" Type="http://schemas.openxmlformats.org/officeDocument/2006/relationships/hyperlink" Target="http://transparencia.comitan.gob.mx/ART85/XXVII/DESARROLLO_URBANO/05042.pdf" TargetMode="External"/><Relationship Id="rId805" Type="http://schemas.openxmlformats.org/officeDocument/2006/relationships/hyperlink" Target="http://transparencia.comitan.gob.mx/ART85/XXVII/DESARROLLO_URBANO/S003609.pdf" TargetMode="External"/><Relationship Id="rId1228" Type="http://schemas.openxmlformats.org/officeDocument/2006/relationships/hyperlink" Target="http://transparencia.comitan.gob.mx/ART85/XXVII/DESARROLLO_URBANO/C000883.pdf" TargetMode="External"/><Relationship Id="rId1435" Type="http://schemas.openxmlformats.org/officeDocument/2006/relationships/hyperlink" Target="http://transparencia.comitan.gob.mx/ART85/XXVII/DESARROLLO_URBANO/03316.pdf" TargetMode="External"/><Relationship Id="rId1642" Type="http://schemas.openxmlformats.org/officeDocument/2006/relationships/hyperlink" Target="http://transparencia.comitan.gob.mx/ART85/XXVII/DESARROLLO_URBANO/05311.pdf" TargetMode="External"/><Relationship Id="rId2900" Type="http://schemas.openxmlformats.org/officeDocument/2006/relationships/hyperlink" Target="http://transparencia.comitan.gob.mx/ART85/XXVII/DESARROLLO_URBANO/OF.XXVII1_2021-2024.pdf" TargetMode="External"/><Relationship Id="rId1502" Type="http://schemas.openxmlformats.org/officeDocument/2006/relationships/hyperlink" Target="http://transparencia.comitan.gob.mx/ART85/XXVII/DESARROLLO_URBANO/05614.pdf" TargetMode="External"/><Relationship Id="rId388" Type="http://schemas.openxmlformats.org/officeDocument/2006/relationships/hyperlink" Target="http://transparencia.comitan.gob.mx/ART85/XXVII/DESARROLLO_URBANO/A002303.pdf" TargetMode="External"/><Relationship Id="rId2069" Type="http://schemas.openxmlformats.org/officeDocument/2006/relationships/hyperlink" Target="http://transparencia.comitan.gob.mx/ART85/XXVII/DESARROLLO_URBANO/OF.XXVII1_2021-2024.pdf" TargetMode="External"/><Relationship Id="rId3467" Type="http://schemas.openxmlformats.org/officeDocument/2006/relationships/hyperlink" Target="http://transparencia.comitan.gob.mx/ART85/XXVII/DESARROLLO_URBANO/OF.XXVII1_2021-2024.pdf" TargetMode="External"/><Relationship Id="rId3674" Type="http://schemas.openxmlformats.org/officeDocument/2006/relationships/hyperlink" Target="http://transparencia.comitan.gob.mx/ART85/XXVII/DESARROLLO_URBANO/OFICIO_XXVII_2022.pdf" TargetMode="External"/><Relationship Id="rId595" Type="http://schemas.openxmlformats.org/officeDocument/2006/relationships/hyperlink" Target="http://transparencia.comitan.gob.mx/ART85/XXVII/DESARROLLO_URBANO/S003384.pdf" TargetMode="External"/><Relationship Id="rId2276" Type="http://schemas.openxmlformats.org/officeDocument/2006/relationships/hyperlink" Target="http://transparencia.comitan.gob.mx/ART85/XXVII/DESARROLLO_URBANO/OF.XXVII1_2021-2024.pdf" TargetMode="External"/><Relationship Id="rId2483" Type="http://schemas.openxmlformats.org/officeDocument/2006/relationships/hyperlink" Target="http://transparencia.comitan.gob.mx/ART85/XXVII/DESARROLLO_URBANO/OF.XXVII1_2021-2024.pdf" TargetMode="External"/><Relationship Id="rId2690" Type="http://schemas.openxmlformats.org/officeDocument/2006/relationships/hyperlink" Target="http://transparencia.comitan.gob.mx/ART85/XXVII/DESARROLLO_URBANO/OF.XXVII1_2021-2024.pdf" TargetMode="External"/><Relationship Id="rId3327" Type="http://schemas.openxmlformats.org/officeDocument/2006/relationships/hyperlink" Target="http://transparencia.comitan.gob.mx/ART85/XXVII/DESARROLLO_URBANO/T000420.pdf" TargetMode="External"/><Relationship Id="rId3534" Type="http://schemas.openxmlformats.org/officeDocument/2006/relationships/hyperlink" Target="http://transparencia.comitan.gob.mx/ART85/XXVII/DESARROLLO_URBANO/OF.XXVII1_2021-2024.pdf" TargetMode="External"/><Relationship Id="rId3741" Type="http://schemas.openxmlformats.org/officeDocument/2006/relationships/hyperlink" Target="http://transparencia.comitan.gob.mx/ART85/XXVII/DESARROLLO_URBANO/OF.XXVII1_2021-2024.pdf" TargetMode="External"/><Relationship Id="rId248" Type="http://schemas.openxmlformats.org/officeDocument/2006/relationships/hyperlink" Target="http://transparencia.comitan.gob.mx/ART85/XXVII/DESARROLLO_URBANO/OF.XXVII1_2021-2024.pdf" TargetMode="External"/><Relationship Id="rId455" Type="http://schemas.openxmlformats.org/officeDocument/2006/relationships/hyperlink" Target="http://transparencia.comitan.gob.mx/ART85/XXVII/DESARROLLO_URBANO/A002384.pdf" TargetMode="External"/><Relationship Id="rId662" Type="http://schemas.openxmlformats.org/officeDocument/2006/relationships/hyperlink" Target="http://transparencia.comitan.gob.mx/ART85/XXVII/DESARROLLO_URBANO/S003452.pdf" TargetMode="External"/><Relationship Id="rId1085" Type="http://schemas.openxmlformats.org/officeDocument/2006/relationships/hyperlink" Target="http://transparencia.comitan.gob.mx/ART85/XXVII/DESARROLLO_URBANO/S003891.pdf" TargetMode="External"/><Relationship Id="rId1292" Type="http://schemas.openxmlformats.org/officeDocument/2006/relationships/hyperlink" Target="http://transparencia.comitan.gob.mx/ART85/XXVII/DESARROLLO_URBANO/04920.pdf" TargetMode="External"/><Relationship Id="rId2136" Type="http://schemas.openxmlformats.org/officeDocument/2006/relationships/hyperlink" Target="http://transparencia.comitan.gob.mx/ART85/XXVII/DESARROLLO_URBANO/OF.XXVII1_2021-2024.pdf" TargetMode="External"/><Relationship Id="rId2343" Type="http://schemas.openxmlformats.org/officeDocument/2006/relationships/hyperlink" Target="http://transparencia.comitan.gob.mx/ART85/XXVII/DESARROLLO_URBANO/OF.XXVII1_2021-2024.pdf" TargetMode="External"/><Relationship Id="rId2550" Type="http://schemas.openxmlformats.org/officeDocument/2006/relationships/hyperlink" Target="http://transparencia.comitan.gob.mx/ART85/XXVII/DESARROLLO_URBANO/OF.XXVII1_2021-2024.pdf" TargetMode="External"/><Relationship Id="rId3601" Type="http://schemas.openxmlformats.org/officeDocument/2006/relationships/hyperlink" Target="http://transparencia.comitan.gob.mx/ART85/XXVII/DESARROLLO_URBANO/OF.XXVII1_2021-2024.pdf" TargetMode="External"/><Relationship Id="rId108" Type="http://schemas.openxmlformats.org/officeDocument/2006/relationships/hyperlink" Target="http://transparencia.comitan.gob.mx/ART85/XXVII/DESARROLLO_URBANO/05262.pdf" TargetMode="External"/><Relationship Id="rId315" Type="http://schemas.openxmlformats.org/officeDocument/2006/relationships/hyperlink" Target="http://transparencia.comitan.gob.mx/ART85/XXVII/DESARROLLO_URBANO/A002009.pdf" TargetMode="External"/><Relationship Id="rId522" Type="http://schemas.openxmlformats.org/officeDocument/2006/relationships/hyperlink" Target="http://transparencia.comitan.gob.mx/ART85/XXVII/DESARROLLO_URBANO/S003237.pdf" TargetMode="External"/><Relationship Id="rId1152" Type="http://schemas.openxmlformats.org/officeDocument/2006/relationships/hyperlink" Target="http://transparencia.comitan.gob.mx/ART85/XXVII/DESARROLLO_URBANO/S003967.pdf" TargetMode="External"/><Relationship Id="rId2203" Type="http://schemas.openxmlformats.org/officeDocument/2006/relationships/hyperlink" Target="http://transparencia.comitan.gob.mx/ART85/XXVII/DESARROLLO_URBANO/OF.XXVII1_2021-2024.pdf" TargetMode="External"/><Relationship Id="rId2410" Type="http://schemas.openxmlformats.org/officeDocument/2006/relationships/hyperlink" Target="http://transparencia.comitan.gob.mx/ART85/XXVII/DESARROLLO_URBANO/OF.XXVII1_2021-2024.pdf" TargetMode="External"/><Relationship Id="rId1012" Type="http://schemas.openxmlformats.org/officeDocument/2006/relationships/hyperlink" Target="http://transparencia.comitan.gob.mx/ART85/XXVII/DESARROLLO_URBANO/S003818.pdf" TargetMode="External"/><Relationship Id="rId1969" Type="http://schemas.openxmlformats.org/officeDocument/2006/relationships/hyperlink" Target="http://transparencia.comitan.gob.mx/ART85/XXVII/DESARROLLO_URBANO/05686.pdf" TargetMode="External"/><Relationship Id="rId3184" Type="http://schemas.openxmlformats.org/officeDocument/2006/relationships/hyperlink" Target="http://transparencia.comitan.gob.mx/ART85/XXVII/DESARROLLO_URBANO/OFICIO_XXVII_2022.pdf" TargetMode="External"/><Relationship Id="rId1829" Type="http://schemas.openxmlformats.org/officeDocument/2006/relationships/hyperlink" Target="http://transparencia.comitan.gob.mx/ART85/XXVII/DESARROLLO_URBANO/05368.pdf" TargetMode="External"/><Relationship Id="rId3391" Type="http://schemas.openxmlformats.org/officeDocument/2006/relationships/hyperlink" Target="http://transparencia.comitan.gob.mx/ART85/XXVII/DESARROLLO_URBANO/05027.pdf" TargetMode="External"/><Relationship Id="rId3044" Type="http://schemas.openxmlformats.org/officeDocument/2006/relationships/hyperlink" Target="http://transparencia.comitan.gob.mx/ART85/XXVII/DESARROLLO_URBANO/CUS0055.pdf" TargetMode="External"/><Relationship Id="rId3251" Type="http://schemas.openxmlformats.org/officeDocument/2006/relationships/hyperlink" Target="http://transparencia.comitan.gob.mx/ART85/XXVII/DESARROLLO_URBANO/OF.XXVII1_2021-2024.pdf" TargetMode="External"/><Relationship Id="rId172" Type="http://schemas.openxmlformats.org/officeDocument/2006/relationships/hyperlink" Target="http://transparencia.comitan.gob.mx/ART85/XXVII/DESARROLLO_URBANO/05615.pdf" TargetMode="External"/><Relationship Id="rId2060" Type="http://schemas.openxmlformats.org/officeDocument/2006/relationships/hyperlink" Target="http://transparencia.comitan.gob.mx/ART85/XXVII/DESARROLLO_URBANO/OF.XXVII1_2021-2024.pdf" TargetMode="External"/><Relationship Id="rId3111" Type="http://schemas.openxmlformats.org/officeDocument/2006/relationships/hyperlink" Target="http://transparencia.comitan.gob.mx/ART85/XXVII/DESARROLLO_URBANO/22331.pdf" TargetMode="External"/><Relationship Id="rId989" Type="http://schemas.openxmlformats.org/officeDocument/2006/relationships/hyperlink" Target="http://transparencia.comitan.gob.mx/ART85/XXVII/DESARROLLO_URBANO/S003795.pdf" TargetMode="External"/><Relationship Id="rId2877" Type="http://schemas.openxmlformats.org/officeDocument/2006/relationships/hyperlink" Target="http://transparencia.comitan.gob.mx/ART85/XXVII/DESARROLLO_URBANO/OF.XXVII1_2021-2024.pdf" TargetMode="External"/><Relationship Id="rId849" Type="http://schemas.openxmlformats.org/officeDocument/2006/relationships/hyperlink" Target="http://transparencia.comitan.gob.mx/ART85/XXVII/DESARROLLO_URBANO/S003655.pdf" TargetMode="External"/><Relationship Id="rId1479" Type="http://schemas.openxmlformats.org/officeDocument/2006/relationships/hyperlink" Target="http://transparencia.comitan.gob.mx/ART85/XXVII/DESARROLLO_URBANO/05226.pdf" TargetMode="External"/><Relationship Id="rId1686" Type="http://schemas.openxmlformats.org/officeDocument/2006/relationships/hyperlink" Target="http://transparencia.comitan.gob.mx/ART85/XXVII/DESARROLLO_URBANO/05493.pdf" TargetMode="External"/><Relationship Id="rId1339" Type="http://schemas.openxmlformats.org/officeDocument/2006/relationships/hyperlink" Target="http://transparencia.comitan.gob.mx/ART85/XXVII/DESARROLLO_URBANO/05030.pdf" TargetMode="External"/><Relationship Id="rId1893" Type="http://schemas.openxmlformats.org/officeDocument/2006/relationships/hyperlink" Target="http://transparencia.comitan.gob.mx/ART85/XXVII/DESARROLLO_URBANO/05669.pdf" TargetMode="External"/><Relationship Id="rId2737" Type="http://schemas.openxmlformats.org/officeDocument/2006/relationships/hyperlink" Target="http://transparencia.comitan.gob.mx/ART85/XXVII/DESARROLLO_URBANO/OF.XXVII1_2021-2024.pdf" TargetMode="External"/><Relationship Id="rId2944" Type="http://schemas.openxmlformats.org/officeDocument/2006/relationships/hyperlink" Target="http://transparencia.comitan.gob.mx/ART85/XXVII/DESARROLLO_URBANO/PA000160.pdf" TargetMode="External"/><Relationship Id="rId709" Type="http://schemas.openxmlformats.org/officeDocument/2006/relationships/hyperlink" Target="http://transparencia.comitan.gob.mx/ART85/XXVII/DESARROLLO_URBANO/S003511.pdf" TargetMode="External"/><Relationship Id="rId916" Type="http://schemas.openxmlformats.org/officeDocument/2006/relationships/hyperlink" Target="http://transparencia.comitan.gob.mx/ART85/XXVII/DESARROLLO_URBANO/S003722.pdf" TargetMode="External"/><Relationship Id="rId1546" Type="http://schemas.openxmlformats.org/officeDocument/2006/relationships/hyperlink" Target="http://transparencia.comitan.gob.mx/ART85/XXVII/DESARROLLO_URBANO/04975.pdf" TargetMode="External"/><Relationship Id="rId1753" Type="http://schemas.openxmlformats.org/officeDocument/2006/relationships/hyperlink" Target="http://transparencia.comitan.gob.mx/ART85/XXVII/DESARROLLO_URBANO/23259.pdf" TargetMode="External"/><Relationship Id="rId1960" Type="http://schemas.openxmlformats.org/officeDocument/2006/relationships/hyperlink" Target="http://transparencia.comitan.gob.mx/ART85/XXVII/DESARROLLO_URBANO/05687.pdf" TargetMode="External"/><Relationship Id="rId2804" Type="http://schemas.openxmlformats.org/officeDocument/2006/relationships/hyperlink" Target="http://transparencia.comitan.gob.mx/ART85/XXVII/DESARROLLO_URBANO/R000402.pdf" TargetMode="External"/><Relationship Id="rId45" Type="http://schemas.openxmlformats.org/officeDocument/2006/relationships/hyperlink" Target="http://transparencia.comitan.gob.mx/ART85/XXVII/DESARROLLO_URBANO/22803.pdf" TargetMode="External"/><Relationship Id="rId1406" Type="http://schemas.openxmlformats.org/officeDocument/2006/relationships/hyperlink" Target="http://transparencia.comitan.gob.mx/ART85/XXVII/DESARROLLO_URBANO/04948.pdf" TargetMode="External"/><Relationship Id="rId1613" Type="http://schemas.openxmlformats.org/officeDocument/2006/relationships/hyperlink" Target="http://transparencia.comitan.gob.mx/ART85/XXVII/DESARROLLO_URBANO/05407.pdf" TargetMode="External"/><Relationship Id="rId1820" Type="http://schemas.openxmlformats.org/officeDocument/2006/relationships/hyperlink" Target="http://transparencia.comitan.gob.mx/ART85/XXVII/DESARROLLO_URBANO/05341.pdf" TargetMode="External"/><Relationship Id="rId3578" Type="http://schemas.openxmlformats.org/officeDocument/2006/relationships/hyperlink" Target="http://transparencia.comitan.gob.mx/ART85/XXVII/DESARROLLO_URBANO/OFICIO_XXVII_2022.pdf" TargetMode="External"/><Relationship Id="rId499" Type="http://schemas.openxmlformats.org/officeDocument/2006/relationships/hyperlink" Target="http://transparencia.comitan.gob.mx/ART85/XXVII/DESARROLLO_URBANO/S003048.pdf" TargetMode="External"/><Relationship Id="rId2387" Type="http://schemas.openxmlformats.org/officeDocument/2006/relationships/hyperlink" Target="http://transparencia.comitan.gob.mx/ART85/XXVII/DESARROLLO_URBANO/OF.XXVII1_2021-2024.pdf" TargetMode="External"/><Relationship Id="rId2594" Type="http://schemas.openxmlformats.org/officeDocument/2006/relationships/hyperlink" Target="http://transparencia.comitan.gob.mx/ART85/XXVII/DESARROLLO_URBANO/OF.XXVII1_2021-2024.pdf" TargetMode="External"/><Relationship Id="rId3438" Type="http://schemas.openxmlformats.org/officeDocument/2006/relationships/hyperlink" Target="http://transparencia.comitan.gob.mx/ART85/XXVII/DESARROLLO_URBANO/OFICIO_XXVII_2022.pdf" TargetMode="External"/><Relationship Id="rId3645" Type="http://schemas.openxmlformats.org/officeDocument/2006/relationships/hyperlink" Target="http://transparencia.comitan.gob.mx/ART85/XXVII/DESARROLLO_URBANO/L000209.pdf" TargetMode="External"/><Relationship Id="rId359" Type="http://schemas.openxmlformats.org/officeDocument/2006/relationships/hyperlink" Target="http://transparencia.comitan.gob.mx/ART85/XXVII/DESARROLLO_URBANO/A002226.pdf" TargetMode="External"/><Relationship Id="rId566" Type="http://schemas.openxmlformats.org/officeDocument/2006/relationships/hyperlink" Target="http://transparencia.comitan.gob.mx/ART85/XXVII/DESARROLLO_URBANO/S003343.pdf" TargetMode="External"/><Relationship Id="rId773" Type="http://schemas.openxmlformats.org/officeDocument/2006/relationships/hyperlink" Target="http://transparencia.comitan.gob.mx/ART85/XXVII/DESARROLLO_URBANO/S003577.pdf" TargetMode="External"/><Relationship Id="rId1196" Type="http://schemas.openxmlformats.org/officeDocument/2006/relationships/hyperlink" Target="http://transparencia.comitan.gob.mx/ART85/XXVII/DESARROLLO_URBANO/S004013.pdf" TargetMode="External"/><Relationship Id="rId2247" Type="http://schemas.openxmlformats.org/officeDocument/2006/relationships/hyperlink" Target="http://transparencia.comitan.gob.mx/ART85/XXVII/DESARROLLO_URBANO/OF.XXVII1_2021-2024.pdf" TargetMode="External"/><Relationship Id="rId2454" Type="http://schemas.openxmlformats.org/officeDocument/2006/relationships/hyperlink" Target="http://transparencia.comitan.gob.mx/ART85/XXVII/DESARROLLO_URBANO/OF.XXVII1_2021-2024.pdf" TargetMode="External"/><Relationship Id="rId3505" Type="http://schemas.openxmlformats.org/officeDocument/2006/relationships/hyperlink" Target="http://transparencia.comitan.gob.mx/ART85/XXVII/DESARROLLO_URBANO/OF.XXVII1_2021-2024.pdf" TargetMode="External"/><Relationship Id="rId219" Type="http://schemas.openxmlformats.org/officeDocument/2006/relationships/hyperlink" Target="http://transparencia.comitan.gob.mx/ART85/XXVII/DESARROLLO_URBANO/05049.pdf" TargetMode="External"/><Relationship Id="rId426" Type="http://schemas.openxmlformats.org/officeDocument/2006/relationships/hyperlink" Target="http://transparencia.comitan.gob.mx/ART85/XXVII/DESARROLLO_URBANO/A002346.pdf" TargetMode="External"/><Relationship Id="rId633" Type="http://schemas.openxmlformats.org/officeDocument/2006/relationships/hyperlink" Target="http://transparencia.comitan.gob.mx/ART85/XXVII/DESARROLLO_URBANO/S003423.pdf" TargetMode="External"/><Relationship Id="rId980" Type="http://schemas.openxmlformats.org/officeDocument/2006/relationships/hyperlink" Target="http://transparencia.comitan.gob.mx/ART85/XXVII/DESARROLLO_URBANO/S003786.pdf" TargetMode="External"/><Relationship Id="rId1056" Type="http://schemas.openxmlformats.org/officeDocument/2006/relationships/hyperlink" Target="http://transparencia.comitan.gob.mx/ART85/XXVII/DESARROLLO_URBANO/S003862.pdf" TargetMode="External"/><Relationship Id="rId1263" Type="http://schemas.openxmlformats.org/officeDocument/2006/relationships/hyperlink" Target="http://transparencia.comitan.gob.mx/ART85/XXVII/DESARROLLO_URBANO/05002.pdf" TargetMode="External"/><Relationship Id="rId2107" Type="http://schemas.openxmlformats.org/officeDocument/2006/relationships/hyperlink" Target="http://transparencia.comitan.gob.mx/ART85/XXVII/DESARROLLO_URBANO/OF.XXVII1_2021-2024.pdf" TargetMode="External"/><Relationship Id="rId2314" Type="http://schemas.openxmlformats.org/officeDocument/2006/relationships/hyperlink" Target="http://transparencia.comitan.gob.mx/ART85/XXVII/DESARROLLO_URBANO/OF.XXVII1_2021-2024.pdf" TargetMode="External"/><Relationship Id="rId2661" Type="http://schemas.openxmlformats.org/officeDocument/2006/relationships/hyperlink" Target="http://transparencia.comitan.gob.mx/ART85/XXVII/DESARROLLO_URBANO/OF.XXVII1_2021-2024.pdf" TargetMode="External"/><Relationship Id="rId3712" Type="http://schemas.openxmlformats.org/officeDocument/2006/relationships/hyperlink" Target="http://transparencia.comitan.gob.mx/ART85/XXVII/DESARROLLO_URBANO/OF.XXVII1_2021-2024.pdf" TargetMode="External"/><Relationship Id="rId840" Type="http://schemas.openxmlformats.org/officeDocument/2006/relationships/hyperlink" Target="http://transparencia.comitan.gob.mx/ART85/XXVII/DESARROLLO_URBANO/S003646.pdf" TargetMode="External"/><Relationship Id="rId1470" Type="http://schemas.openxmlformats.org/officeDocument/2006/relationships/hyperlink" Target="http://transparencia.comitan.gob.mx/ART85/XXVII/DESARROLLO_URBANO/05657.pdf" TargetMode="External"/><Relationship Id="rId2521" Type="http://schemas.openxmlformats.org/officeDocument/2006/relationships/hyperlink" Target="http://transparencia.comitan.gob.mx/ART85/XXVII/DESARROLLO_URBANO/OF.XXVII1_2021-2024.pdf" TargetMode="External"/><Relationship Id="rId700" Type="http://schemas.openxmlformats.org/officeDocument/2006/relationships/hyperlink" Target="http://transparencia.comitan.gob.mx/ART85/XXVII/DESARROLLO_URBANO/S003499.pdf" TargetMode="External"/><Relationship Id="rId1123" Type="http://schemas.openxmlformats.org/officeDocument/2006/relationships/hyperlink" Target="http://transparencia.comitan.gob.mx/ART85/XXVII/DESARROLLO_URBANO/S003933.pdf" TargetMode="External"/><Relationship Id="rId1330" Type="http://schemas.openxmlformats.org/officeDocument/2006/relationships/hyperlink" Target="http://transparencia.comitan.gob.mx/ART85/XXVII/DESARROLLO_URBANO/05198.pdf" TargetMode="External"/><Relationship Id="rId3088" Type="http://schemas.openxmlformats.org/officeDocument/2006/relationships/hyperlink" Target="http://transparencia.comitan.gob.mx/ART85/XXVII/DESARROLLO_URBANO/05585.pdf" TargetMode="External"/><Relationship Id="rId3295" Type="http://schemas.openxmlformats.org/officeDocument/2006/relationships/hyperlink" Target="http://transparencia.comitan.gob.mx/ART85/XXVII/DESARROLLO_URBANO/OF.XXVII1_2021-2024.pdf" TargetMode="External"/><Relationship Id="rId3155" Type="http://schemas.openxmlformats.org/officeDocument/2006/relationships/hyperlink" Target="http://transparencia.comitan.gob.mx/ART85/XXVII/DESARROLLO_URBANO/OFICIO_XXVII_2022.pdf" TargetMode="External"/><Relationship Id="rId3362" Type="http://schemas.openxmlformats.org/officeDocument/2006/relationships/hyperlink" Target="http://transparencia.comitan.gob.mx/ART85/XXVII/DESARROLLO_URBANO/23318.pdf" TargetMode="External"/><Relationship Id="rId283" Type="http://schemas.openxmlformats.org/officeDocument/2006/relationships/hyperlink" Target="http://transparencia.comitan.gob.mx/ART85/XXVII/DESARROLLO_URBANO/A001873.pdf" TargetMode="External"/><Relationship Id="rId490" Type="http://schemas.openxmlformats.org/officeDocument/2006/relationships/hyperlink" Target="http://transparencia.comitan.gob.mx/ART85/XXVII/DESARROLLO_URBANO/S002867.pdf" TargetMode="External"/><Relationship Id="rId2171" Type="http://schemas.openxmlformats.org/officeDocument/2006/relationships/hyperlink" Target="http://transparencia.comitan.gob.mx/ART85/XXVII/DESARROLLO_URBANO/OF.XXVII1_2021-2024.pdf" TargetMode="External"/><Relationship Id="rId3015" Type="http://schemas.openxmlformats.org/officeDocument/2006/relationships/hyperlink" Target="http://transparencia.comitan.gob.mx/ART85/XXVII/DESARROLLO_URBANO/US0609.pdf" TargetMode="External"/><Relationship Id="rId3222" Type="http://schemas.openxmlformats.org/officeDocument/2006/relationships/hyperlink" Target="http://transparencia.comitan.gob.mx/ART85/XXVII/DESARROLLO_URBANO/OF.XXVII1_2021-2024.pdf" TargetMode="External"/><Relationship Id="rId143" Type="http://schemas.openxmlformats.org/officeDocument/2006/relationships/hyperlink" Target="http://transparencia.comitan.gob.mx/ART85/XXVII/DESARROLLO_URBANO/05627.pdf" TargetMode="External"/><Relationship Id="rId350" Type="http://schemas.openxmlformats.org/officeDocument/2006/relationships/hyperlink" Target="http://transparencia.comitan.gob.mx/ART85/XXVII/DESARROLLO_URBANO/A002216.pdf" TargetMode="External"/><Relationship Id="rId2031" Type="http://schemas.openxmlformats.org/officeDocument/2006/relationships/hyperlink" Target="http://transparencia.comitan.gob.mx/ART85/XXVII/DESARROLLO_URBANO/OF.XXVII1_2021-2024.pdf" TargetMode="External"/><Relationship Id="rId9" Type="http://schemas.openxmlformats.org/officeDocument/2006/relationships/hyperlink" Target="http://transparencia.comitan.gob.mx/ART85/XXVII/DESARROLLO_URBANO/05596.pdf" TargetMode="External"/><Relationship Id="rId210" Type="http://schemas.openxmlformats.org/officeDocument/2006/relationships/hyperlink" Target="http://transparencia.comitan.gob.mx/ART85/XXVII/DESARROLLO_URBANO/05224.pdf" TargetMode="External"/><Relationship Id="rId2988" Type="http://schemas.openxmlformats.org/officeDocument/2006/relationships/hyperlink" Target="http://transparencia.comitan.gob.mx/ART85/XXVII/DESARROLLO_URBANO/OF.XXVII1_2021-2024.pdf" TargetMode="External"/><Relationship Id="rId1797" Type="http://schemas.openxmlformats.org/officeDocument/2006/relationships/hyperlink" Target="http://transparencia.comitan.gob.mx/ART85/XXVII/DESARROLLO_URBANO/05398.pdf" TargetMode="External"/><Relationship Id="rId2848" Type="http://schemas.openxmlformats.org/officeDocument/2006/relationships/hyperlink" Target="http://transparencia.comitan.gob.mx/ART85/XXVII/DESARROLLO_URBANO/OFICIO_XXVII_2022.pdf" TargetMode="External"/><Relationship Id="rId89" Type="http://schemas.openxmlformats.org/officeDocument/2006/relationships/hyperlink" Target="http://transparencia.comitan.gob.mx/ART85/XXVII/DESARROLLO_URBANO/05054.pdf" TargetMode="External"/><Relationship Id="rId1657" Type="http://schemas.openxmlformats.org/officeDocument/2006/relationships/hyperlink" Target="http://transparencia.comitan.gob.mx/ART85/XXVII/DESARROLLO_URBANO/05335.pdf" TargetMode="External"/><Relationship Id="rId1864" Type="http://schemas.openxmlformats.org/officeDocument/2006/relationships/hyperlink" Target="http://transparencia.comitan.gob.mx/ART85/XXVII/DESARROLLO_URBANO/05531.pdf" TargetMode="External"/><Relationship Id="rId2708" Type="http://schemas.openxmlformats.org/officeDocument/2006/relationships/hyperlink" Target="http://transparencia.comitan.gob.mx/ART85/XXVII/DESARROLLO_URBANO/OF.XXVII1_2021-2024.pdf" TargetMode="External"/><Relationship Id="rId2915" Type="http://schemas.openxmlformats.org/officeDocument/2006/relationships/hyperlink" Target="http://transparencia.comitan.gob.mx/ART85/XXVII/DESARROLLO_URBANO/OF.XXVII1_2021-2024.pdf" TargetMode="External"/><Relationship Id="rId1517" Type="http://schemas.openxmlformats.org/officeDocument/2006/relationships/hyperlink" Target="http://transparencia.comitan.gob.mx/ART85/XXVII/DESARROLLO_URBANO/05271.pdf" TargetMode="External"/><Relationship Id="rId1724" Type="http://schemas.openxmlformats.org/officeDocument/2006/relationships/hyperlink" Target="http://transparencia.comitan.gob.mx/ART85/XXVII/DESARROLLO_URBANO/05306.pdf" TargetMode="External"/><Relationship Id="rId16" Type="http://schemas.openxmlformats.org/officeDocument/2006/relationships/hyperlink" Target="http://transparencia.comitan.gob.mx/ART85/XXVII/DESARROLLO_URBANO/05260.pdf" TargetMode="External"/><Relationship Id="rId1931" Type="http://schemas.openxmlformats.org/officeDocument/2006/relationships/hyperlink" Target="http://transparencia.comitan.gob.mx/ART85/XXVII/DESARROLLO_URBANO/05673.pdf" TargetMode="External"/><Relationship Id="rId3689" Type="http://schemas.openxmlformats.org/officeDocument/2006/relationships/hyperlink" Target="http://transparencia.comitan.gob.mx/ART85/XXVII/DESARROLLO_URBANO/OFICIO_XXVII_2022.pdf" TargetMode="External"/><Relationship Id="rId2498" Type="http://schemas.openxmlformats.org/officeDocument/2006/relationships/hyperlink" Target="http://transparencia.comitan.gob.mx/ART85/XXVII/DESARROLLO_URBANO/OF.XXVII1_2021-2024.pdf" TargetMode="External"/><Relationship Id="rId3549" Type="http://schemas.openxmlformats.org/officeDocument/2006/relationships/hyperlink" Target="http://transparencia.comitan.gob.mx/ART85/XXVII/DESARROLLO_URBANO/P0016.pdf" TargetMode="External"/><Relationship Id="rId677" Type="http://schemas.openxmlformats.org/officeDocument/2006/relationships/hyperlink" Target="http://transparencia.comitan.gob.mx/ART85/XXVII/DESARROLLO_URBANO/S003468.pdf" TargetMode="External"/><Relationship Id="rId2358" Type="http://schemas.openxmlformats.org/officeDocument/2006/relationships/hyperlink" Target="http://transparencia.comitan.gob.mx/ART85/XXVII/DESARROLLO_URBANO/OF.XXVII1_2021-2024.pdf" TargetMode="External"/><Relationship Id="rId3756" Type="http://schemas.openxmlformats.org/officeDocument/2006/relationships/hyperlink" Target="http://transparencia.comitan.gob.mx/ART85/XXVII/DESARROLLO_URBANO/OFICIO_XXVII_2022.pdf" TargetMode="External"/><Relationship Id="rId884" Type="http://schemas.openxmlformats.org/officeDocument/2006/relationships/hyperlink" Target="http://transparencia.comitan.gob.mx/ART85/XXVII/DESARROLLO_URBANO/S003690.pdf" TargetMode="External"/><Relationship Id="rId2565" Type="http://schemas.openxmlformats.org/officeDocument/2006/relationships/hyperlink" Target="http://transparencia.comitan.gob.mx/ART85/XXVII/DESARROLLO_URBANO/OF.XXVII1_2021-2024.pdf" TargetMode="External"/><Relationship Id="rId2772" Type="http://schemas.openxmlformats.org/officeDocument/2006/relationships/hyperlink" Target="http://transparencia.comitan.gob.mx/ART85/XXVII/DESARROLLO_URBANO/R000198.pdf" TargetMode="External"/><Relationship Id="rId3409" Type="http://schemas.openxmlformats.org/officeDocument/2006/relationships/hyperlink" Target="http://transparencia.comitan.gob.mx/ART85/XXVII/DESARROLLO_URBANO/OFICIO_XXVII_2022.pdf" TargetMode="External"/><Relationship Id="rId3616" Type="http://schemas.openxmlformats.org/officeDocument/2006/relationships/hyperlink" Target="http://transparencia.comitan.gob.mx/ART85/XXVII/DESARROLLO_URBANO/OF.XXVII1_2021-2024.pdf" TargetMode="External"/><Relationship Id="rId537" Type="http://schemas.openxmlformats.org/officeDocument/2006/relationships/hyperlink" Target="http://transparencia.comitan.gob.mx/ART85/XXVII/DESARROLLO_URBANO/S003310.pdf" TargetMode="External"/><Relationship Id="rId744" Type="http://schemas.openxmlformats.org/officeDocument/2006/relationships/hyperlink" Target="http://transparencia.comitan.gob.mx/ART85/XXVII/DESARROLLO_URBANO/S003547.pdf" TargetMode="External"/><Relationship Id="rId951" Type="http://schemas.openxmlformats.org/officeDocument/2006/relationships/hyperlink" Target="http://transparencia.comitan.gob.mx/ART85/XXVII/DESARROLLO_URBANO/S003757.pdf" TargetMode="External"/><Relationship Id="rId1167" Type="http://schemas.openxmlformats.org/officeDocument/2006/relationships/hyperlink" Target="http://transparencia.comitan.gob.mx/ART85/XXVII/DESARROLLO_URBANO/S003982.pdf" TargetMode="External"/><Relationship Id="rId1374" Type="http://schemas.openxmlformats.org/officeDocument/2006/relationships/hyperlink" Target="http://transparencia.comitan.gob.mx/ART85/XXVII/DESARROLLO_URBANO/05199.pdf" TargetMode="External"/><Relationship Id="rId1581" Type="http://schemas.openxmlformats.org/officeDocument/2006/relationships/hyperlink" Target="http://transparencia.comitan.gob.mx/ART85/XXVII/DESARROLLO_URBANO/05434.pdf" TargetMode="External"/><Relationship Id="rId2218" Type="http://schemas.openxmlformats.org/officeDocument/2006/relationships/hyperlink" Target="http://transparencia.comitan.gob.mx/ART85/XXVII/DESARROLLO_URBANO/OF.XXVII1_2021-2024.pdf" TargetMode="External"/><Relationship Id="rId2425" Type="http://schemas.openxmlformats.org/officeDocument/2006/relationships/hyperlink" Target="http://transparencia.comitan.gob.mx/ART85/XXVII/DESARROLLO_URBANO/OF.XXVII1_2021-2024.pdf" TargetMode="External"/><Relationship Id="rId2632" Type="http://schemas.openxmlformats.org/officeDocument/2006/relationships/hyperlink" Target="http://transparencia.comitan.gob.mx/ART85/XXVII/DESARROLLO_URBANO/OF.XXVII1_2021-2024.pdf" TargetMode="External"/><Relationship Id="rId80" Type="http://schemas.openxmlformats.org/officeDocument/2006/relationships/hyperlink" Target="http://transparencia.comitan.gob.mx/ART85/XXVII/DESARROLLO_URBANO/22729.pdf" TargetMode="External"/><Relationship Id="rId604" Type="http://schemas.openxmlformats.org/officeDocument/2006/relationships/hyperlink" Target="http://transparencia.comitan.gob.mx/ART85/XXVII/DESARROLLO_URBANO/S003394.pdf" TargetMode="External"/><Relationship Id="rId811" Type="http://schemas.openxmlformats.org/officeDocument/2006/relationships/hyperlink" Target="http://transparencia.comitan.gob.mx/ART85/XXVII/DESARROLLO_URBANO/S003615.pdf" TargetMode="External"/><Relationship Id="rId1027" Type="http://schemas.openxmlformats.org/officeDocument/2006/relationships/hyperlink" Target="http://transparencia.comitan.gob.mx/ART85/XXVII/DESARROLLO_URBANO/S003833.pdf" TargetMode="External"/><Relationship Id="rId1234" Type="http://schemas.openxmlformats.org/officeDocument/2006/relationships/hyperlink" Target="http://transparencia.comitan.gob.mx/ART85/XXVII/DESARROLLO_URBANO/C000899.pdf" TargetMode="External"/><Relationship Id="rId1441" Type="http://schemas.openxmlformats.org/officeDocument/2006/relationships/hyperlink" Target="http://transparencia.comitan.gob.mx/ART85/XXVII/DESARROLLO_URBANO/05133.pdf" TargetMode="External"/><Relationship Id="rId1301" Type="http://schemas.openxmlformats.org/officeDocument/2006/relationships/hyperlink" Target="http://transparencia.comitan.gob.mx/ART85/XXVII/DESARROLLO_URBANO/22596.pdf" TargetMode="External"/><Relationship Id="rId3199" Type="http://schemas.openxmlformats.org/officeDocument/2006/relationships/hyperlink" Target="http://transparencia.comitan.gob.mx/ART85/XXVII/DESARROLLO_URBANO/OF.XXVII1_2021-2024.pdf" TargetMode="External"/><Relationship Id="rId3059" Type="http://schemas.openxmlformats.org/officeDocument/2006/relationships/hyperlink" Target="http://transparencia.comitan.gob.mx/ART85/XXVII/DESARROLLO_URBANO/US0586.pdf" TargetMode="External"/><Relationship Id="rId3266" Type="http://schemas.openxmlformats.org/officeDocument/2006/relationships/hyperlink" Target="http://transparencia.comitan.gob.mx/ART85/XXVII/DESARROLLO_URBANO/OF.XXVII1_2021-2024.pdf" TargetMode="External"/><Relationship Id="rId3473" Type="http://schemas.openxmlformats.org/officeDocument/2006/relationships/hyperlink" Target="http://transparencia.comitan.gob.mx/ART85/XXVII/DESARROLLO_URBANO/OF.XXVII1_2021-2024.pdf" TargetMode="External"/><Relationship Id="rId187" Type="http://schemas.openxmlformats.org/officeDocument/2006/relationships/hyperlink" Target="http://transparencia.comitan.gob.mx/ART85/XXVII/DESARROLLO_URBANO/05005.pdf" TargetMode="External"/><Relationship Id="rId394" Type="http://schemas.openxmlformats.org/officeDocument/2006/relationships/hyperlink" Target="http://transparencia.comitan.gob.mx/ART85/XXVII/DESARROLLO_URBANO/A002309.pdf" TargetMode="External"/><Relationship Id="rId2075" Type="http://schemas.openxmlformats.org/officeDocument/2006/relationships/hyperlink" Target="http://transparencia.comitan.gob.mx/ART85/XXVII/DESARROLLO_URBANO/OF.XXVII1_2021-2024.pdf" TargetMode="External"/><Relationship Id="rId2282" Type="http://schemas.openxmlformats.org/officeDocument/2006/relationships/hyperlink" Target="http://transparencia.comitan.gob.mx/ART85/XXVII/DESARROLLO_URBANO/OF.XXVII1_2021-2024.pdf" TargetMode="External"/><Relationship Id="rId3126" Type="http://schemas.openxmlformats.org/officeDocument/2006/relationships/hyperlink" Target="http://transparencia.comitan.gob.mx/ART85/XXVII/DESARROLLO_URBANO/04979.pdf" TargetMode="External"/><Relationship Id="rId3680" Type="http://schemas.openxmlformats.org/officeDocument/2006/relationships/hyperlink" Target="http://transparencia.comitan.gob.mx/ART85/XXVII/DESARROLLO_URBANO/OFICIO_XXVII_2022.pdf" TargetMode="External"/><Relationship Id="rId254" Type="http://schemas.openxmlformats.org/officeDocument/2006/relationships/hyperlink" Target="http://transparencia.comitan.gob.mx/ART85/XXVII/DESARROLLO_URBANO/OF.XXVII1_2021-2024.pdf" TargetMode="External"/><Relationship Id="rId1091" Type="http://schemas.openxmlformats.org/officeDocument/2006/relationships/hyperlink" Target="http://transparencia.comitan.gob.mx/ART85/XXVII/DESARROLLO_URBANO/S003897.pdf" TargetMode="External"/><Relationship Id="rId3333" Type="http://schemas.openxmlformats.org/officeDocument/2006/relationships/hyperlink" Target="http://transparencia.comitan.gob.mx/ART85/XXVII/DESARROLLO_URBANO/T000401.pdf" TargetMode="External"/><Relationship Id="rId3540" Type="http://schemas.openxmlformats.org/officeDocument/2006/relationships/hyperlink" Target="http://transparencia.comitan.gob.mx/ART85/XXVII/DESARROLLO_URBANO/P0001.pdf" TargetMode="External"/><Relationship Id="rId114" Type="http://schemas.openxmlformats.org/officeDocument/2006/relationships/hyperlink" Target="http://transparencia.comitan.gob.mx/ART85/XXVII/DESARROLLO_URBANO/05053.pdf" TargetMode="External"/><Relationship Id="rId461" Type="http://schemas.openxmlformats.org/officeDocument/2006/relationships/hyperlink" Target="http://transparencia.comitan.gob.mx/ART85/XXVII/DESARROLLO_URBANO/A002390.pdf" TargetMode="External"/><Relationship Id="rId2142" Type="http://schemas.openxmlformats.org/officeDocument/2006/relationships/hyperlink" Target="http://transparencia.comitan.gob.mx/ART85/XXVII/DESARROLLO_URBANO/OF.XXVII1_2021-2024.pdf" TargetMode="External"/><Relationship Id="rId3400" Type="http://schemas.openxmlformats.org/officeDocument/2006/relationships/hyperlink" Target="http://transparencia.comitan.gob.mx/ART85/XXVII/DESARROLLO_URBANO/05027.pdf" TargetMode="External"/><Relationship Id="rId321" Type="http://schemas.openxmlformats.org/officeDocument/2006/relationships/hyperlink" Target="http://transparencia.comitan.gob.mx/ART85/XXVII/DESARROLLO_URBANO/A002022.pdf" TargetMode="External"/><Relationship Id="rId2002" Type="http://schemas.openxmlformats.org/officeDocument/2006/relationships/hyperlink" Target="http://transparencia.comitan.gob.mx/ART85/XXVII/DESARROLLO_URBANO/05169.pdf" TargetMode="External"/><Relationship Id="rId2959" Type="http://schemas.openxmlformats.org/officeDocument/2006/relationships/hyperlink" Target="http://transparencia.comitan.gob.mx/ART85/XXVII/DESARROLLO_URBANO/05211.pdf" TargetMode="External"/><Relationship Id="rId1768" Type="http://schemas.openxmlformats.org/officeDocument/2006/relationships/hyperlink" Target="http://transparencia.comitan.gob.mx/ART85/XXVII/DESARROLLO_URBANO/05690.pdf" TargetMode="External"/><Relationship Id="rId2819" Type="http://schemas.openxmlformats.org/officeDocument/2006/relationships/hyperlink" Target="http://transparencia.comitan.gob.mx/ART85/XXVII/DESARROLLO_URBANO/21546.pdf" TargetMode="External"/><Relationship Id="rId1628" Type="http://schemas.openxmlformats.org/officeDocument/2006/relationships/hyperlink" Target="http://transparencia.comitan.gob.mx/ART85/XXVII/DESARROLLO_URBANO/05390.pdf" TargetMode="External"/><Relationship Id="rId1975" Type="http://schemas.openxmlformats.org/officeDocument/2006/relationships/hyperlink" Target="http://transparencia.comitan.gob.mx/ART85/XXVII/DESARROLLO_URBANO/05159.pdf" TargetMode="External"/><Relationship Id="rId3190" Type="http://schemas.openxmlformats.org/officeDocument/2006/relationships/hyperlink" Target="http://transparencia.comitan.gob.mx/ART85/XXVII/DESARROLLO_URBANO/OFICIO_XXVII_2022.pdf" TargetMode="External"/><Relationship Id="rId1835" Type="http://schemas.openxmlformats.org/officeDocument/2006/relationships/hyperlink" Target="http://transparencia.comitan.gob.mx/ART85/XXVII/DESARROLLO_URBANO/05438.pdf" TargetMode="External"/><Relationship Id="rId3050" Type="http://schemas.openxmlformats.org/officeDocument/2006/relationships/hyperlink" Target="http://transparencia.comitan.gob.mx/ART85/XXVII/DESARROLLO_URBANO/US05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96"/>
  <sheetViews>
    <sheetView tabSelected="1" topLeftCell="J483" zoomScale="85" zoomScaleNormal="85" workbookViewId="0">
      <selection activeCell="M485" sqref="M485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6.85546875" style="10" bestFit="1" customWidth="1"/>
    <col min="5" max="5" width="80" style="10" bestFit="1" customWidth="1"/>
    <col min="6" max="6" width="34.5703125" style="10" customWidth="1"/>
    <col min="7" max="7" width="46.5703125" style="10" customWidth="1"/>
    <col min="8" max="8" width="47.5703125" style="10" customWidth="1"/>
    <col min="9" max="9" width="42.5703125" style="10" customWidth="1"/>
    <col min="10" max="10" width="60" style="10" customWidth="1"/>
    <col min="11" max="11" width="63.7109375" style="10" customWidth="1"/>
    <col min="12" max="12" width="65.5703125" style="10" hidden="1" customWidth="1"/>
    <col min="13" max="13" width="58.140625" style="10" customWidth="1"/>
    <col min="14" max="14" width="62.140625" style="10" hidden="1" customWidth="1"/>
    <col min="15" max="15" width="46" style="5" customWidth="1"/>
    <col min="16" max="16" width="38" style="10" customWidth="1"/>
    <col min="17" max="17" width="39.5703125" style="10" customWidth="1"/>
    <col min="18" max="18" width="63.28515625" style="10" customWidth="1"/>
    <col min="19" max="19" width="84.7109375" style="10" customWidth="1"/>
    <col min="20" max="20" width="55.42578125" style="10" bestFit="1" customWidth="1"/>
    <col min="21" max="21" width="77.140625" style="10" bestFit="1" customWidth="1"/>
    <col min="22" max="22" width="84.7109375" style="10" customWidth="1"/>
    <col min="23" max="23" width="69.85546875" style="10" bestFit="1" customWidth="1"/>
    <col min="24" max="24" width="49.5703125" style="10" bestFit="1" customWidth="1"/>
    <col min="25" max="25" width="42.140625" style="10" bestFit="1" customWidth="1"/>
    <col min="26" max="26" width="49.28515625" style="10" bestFit="1" customWidth="1"/>
    <col min="27" max="27" width="73.140625" style="10" bestFit="1" customWidth="1"/>
    <col min="28" max="28" width="20" style="10" bestFit="1" customWidth="1"/>
    <col min="29" max="29" width="8" style="10" bestFit="1" customWidth="1"/>
  </cols>
  <sheetData>
    <row r="1" spans="1:29" hidden="1" x14ac:dyDescent="0.25">
      <c r="A1" s="10" t="s">
        <v>0</v>
      </c>
    </row>
    <row r="2" spans="1:2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9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10</v>
      </c>
      <c r="G4" s="10" t="s">
        <v>10</v>
      </c>
      <c r="H4" s="10" t="s">
        <v>7</v>
      </c>
      <c r="I4" s="10" t="s">
        <v>9</v>
      </c>
      <c r="J4" s="10" t="s">
        <v>7</v>
      </c>
      <c r="K4" s="10" t="s">
        <v>7</v>
      </c>
      <c r="L4" s="10" t="s">
        <v>7</v>
      </c>
      <c r="M4" s="10" t="s">
        <v>9</v>
      </c>
      <c r="N4" s="10" t="s">
        <v>7</v>
      </c>
      <c r="O4" s="5" t="s">
        <v>11</v>
      </c>
      <c r="P4" s="10" t="s">
        <v>8</v>
      </c>
      <c r="Q4" s="10" t="s">
        <v>8</v>
      </c>
      <c r="R4" s="10" t="s">
        <v>7</v>
      </c>
      <c r="S4" s="10" t="s">
        <v>12</v>
      </c>
      <c r="T4" s="10" t="s">
        <v>10</v>
      </c>
      <c r="U4" s="10" t="s">
        <v>13</v>
      </c>
      <c r="V4" s="10" t="s">
        <v>12</v>
      </c>
      <c r="W4" s="10" t="s">
        <v>12</v>
      </c>
      <c r="X4" s="10" t="s">
        <v>12</v>
      </c>
      <c r="Y4" s="10" t="s">
        <v>9</v>
      </c>
      <c r="Z4" s="10" t="s">
        <v>12</v>
      </c>
      <c r="AA4" s="10" t="s">
        <v>10</v>
      </c>
      <c r="AB4" s="10" t="s">
        <v>14</v>
      </c>
      <c r="AC4" s="10" t="s">
        <v>15</v>
      </c>
    </row>
    <row r="5" spans="1:29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5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</row>
    <row r="6" spans="1:29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26.25" x14ac:dyDescent="0.25">
      <c r="A7" s="14" t="s">
        <v>46</v>
      </c>
      <c r="B7" s="14" t="s">
        <v>47</v>
      </c>
      <c r="C7" s="14" t="s">
        <v>48</v>
      </c>
      <c r="D7" s="14" t="s">
        <v>49</v>
      </c>
      <c r="E7" s="14" t="s">
        <v>50</v>
      </c>
      <c r="F7" s="14" t="s">
        <v>51</v>
      </c>
      <c r="G7" s="14" t="s">
        <v>52</v>
      </c>
      <c r="H7" s="14" t="s">
        <v>53</v>
      </c>
      <c r="I7" s="14" t="s">
        <v>54</v>
      </c>
      <c r="J7" s="14" t="s">
        <v>55</v>
      </c>
      <c r="K7" s="14" t="s">
        <v>56</v>
      </c>
      <c r="L7" s="14" t="s">
        <v>57</v>
      </c>
      <c r="M7" s="14" t="s">
        <v>58</v>
      </c>
      <c r="N7" s="14" t="s">
        <v>59</v>
      </c>
      <c r="O7" s="20" t="s">
        <v>60</v>
      </c>
      <c r="P7" s="14" t="s">
        <v>61</v>
      </c>
      <c r="Q7" s="14" t="s">
        <v>62</v>
      </c>
      <c r="R7" s="14" t="s">
        <v>63</v>
      </c>
      <c r="S7" s="14" t="s">
        <v>64</v>
      </c>
      <c r="T7" s="14" t="s">
        <v>65</v>
      </c>
      <c r="U7" s="14" t="s">
        <v>66</v>
      </c>
      <c r="V7" s="14" t="s">
        <v>67</v>
      </c>
      <c r="W7" s="14" t="s">
        <v>68</v>
      </c>
      <c r="X7" s="14" t="s">
        <v>69</v>
      </c>
      <c r="Y7" s="14" t="s">
        <v>70</v>
      </c>
      <c r="Z7" s="14" t="s">
        <v>71</v>
      </c>
      <c r="AA7" s="14" t="s">
        <v>72</v>
      </c>
      <c r="AB7" s="14" t="s">
        <v>73</v>
      </c>
      <c r="AC7" s="14" t="s">
        <v>74</v>
      </c>
    </row>
    <row r="8" spans="1:29" ht="30" customHeight="1" x14ac:dyDescent="0.25">
      <c r="A8" s="2">
        <v>2024</v>
      </c>
      <c r="B8" s="3">
        <v>45292</v>
      </c>
      <c r="C8" s="3">
        <v>45382</v>
      </c>
      <c r="D8" s="2" t="s">
        <v>75</v>
      </c>
      <c r="E8" s="7" t="s">
        <v>97</v>
      </c>
      <c r="F8" s="5" t="s">
        <v>1530</v>
      </c>
      <c r="G8" s="16" t="s">
        <v>322</v>
      </c>
      <c r="H8" s="16" t="s">
        <v>1534</v>
      </c>
      <c r="I8" s="17" t="s">
        <v>84</v>
      </c>
      <c r="J8" s="9" t="s">
        <v>323</v>
      </c>
      <c r="K8" s="9" t="s">
        <v>324</v>
      </c>
      <c r="L8" s="9" t="s">
        <v>325</v>
      </c>
      <c r="M8" s="2" t="s">
        <v>86</v>
      </c>
      <c r="N8" s="2" t="s">
        <v>332</v>
      </c>
      <c r="O8" s="5">
        <v>1</v>
      </c>
      <c r="P8" s="4">
        <v>45196</v>
      </c>
      <c r="Q8" s="3">
        <f>P8</f>
        <v>45196</v>
      </c>
      <c r="R8" s="2" t="s">
        <v>332</v>
      </c>
      <c r="S8" s="13" t="s">
        <v>574</v>
      </c>
      <c r="T8" s="12">
        <f>100+30</f>
        <v>130</v>
      </c>
      <c r="U8" s="6">
        <f>T8</f>
        <v>130</v>
      </c>
      <c r="V8" s="13" t="s">
        <v>575</v>
      </c>
      <c r="W8" s="13" t="s">
        <v>800</v>
      </c>
      <c r="X8" s="13" t="s">
        <v>802</v>
      </c>
      <c r="Y8" s="2" t="s">
        <v>89</v>
      </c>
      <c r="Z8" s="13" t="s">
        <v>802</v>
      </c>
      <c r="AA8" s="2" t="s">
        <v>803</v>
      </c>
      <c r="AB8" s="3">
        <v>45387</v>
      </c>
      <c r="AC8" s="2" t="s">
        <v>332</v>
      </c>
    </row>
    <row r="9" spans="1:29" ht="30" customHeight="1" x14ac:dyDescent="0.25">
      <c r="A9" s="2">
        <v>2024</v>
      </c>
      <c r="B9" s="3">
        <v>45292</v>
      </c>
      <c r="C9" s="3">
        <v>45382</v>
      </c>
      <c r="D9" s="2" t="s">
        <v>75</v>
      </c>
      <c r="E9" s="7" t="s">
        <v>98</v>
      </c>
      <c r="F9" s="5" t="s">
        <v>1530</v>
      </c>
      <c r="G9" s="16" t="s">
        <v>322</v>
      </c>
      <c r="H9" s="16" t="s">
        <v>1534</v>
      </c>
      <c r="I9" s="17" t="s">
        <v>84</v>
      </c>
      <c r="J9" s="9" t="s">
        <v>326</v>
      </c>
      <c r="K9" s="9" t="s">
        <v>327</v>
      </c>
      <c r="L9" s="9" t="s">
        <v>328</v>
      </c>
      <c r="M9" s="2" t="s">
        <v>86</v>
      </c>
      <c r="N9" s="2" t="s">
        <v>332</v>
      </c>
      <c r="O9" s="5">
        <v>1</v>
      </c>
      <c r="P9" s="4">
        <v>45138</v>
      </c>
      <c r="Q9" s="3">
        <f t="shared" ref="Q9:Q72" si="0">P9</f>
        <v>45138</v>
      </c>
      <c r="R9" s="2" t="s">
        <v>332</v>
      </c>
      <c r="S9" s="13" t="s">
        <v>1911</v>
      </c>
      <c r="T9" s="12">
        <v>100</v>
      </c>
      <c r="U9" s="6">
        <f t="shared" ref="U9:U72" si="1">T9</f>
        <v>100</v>
      </c>
      <c r="V9" s="13" t="s">
        <v>576</v>
      </c>
      <c r="W9" s="13" t="s">
        <v>800</v>
      </c>
      <c r="X9" s="13" t="s">
        <v>802</v>
      </c>
      <c r="Y9" s="2" t="s">
        <v>89</v>
      </c>
      <c r="Z9" s="13" t="s">
        <v>802</v>
      </c>
      <c r="AA9" s="2" t="s">
        <v>803</v>
      </c>
      <c r="AB9" s="3">
        <v>45387</v>
      </c>
      <c r="AC9" s="2" t="s">
        <v>332</v>
      </c>
    </row>
    <row r="10" spans="1:29" ht="30" customHeight="1" x14ac:dyDescent="0.25">
      <c r="A10" s="2">
        <v>2024</v>
      </c>
      <c r="B10" s="3">
        <v>45292</v>
      </c>
      <c r="C10" s="3">
        <v>45382</v>
      </c>
      <c r="D10" s="2" t="s">
        <v>75</v>
      </c>
      <c r="E10" s="7" t="s">
        <v>99</v>
      </c>
      <c r="F10" s="5" t="s">
        <v>1530</v>
      </c>
      <c r="G10" s="16" t="s">
        <v>322</v>
      </c>
      <c r="H10" s="16" t="s">
        <v>1534</v>
      </c>
      <c r="I10" s="17" t="s">
        <v>84</v>
      </c>
      <c r="J10" s="9" t="s">
        <v>329</v>
      </c>
      <c r="K10" s="9" t="s">
        <v>330</v>
      </c>
      <c r="L10" s="9" t="s">
        <v>330</v>
      </c>
      <c r="M10" s="2" t="s">
        <v>86</v>
      </c>
      <c r="N10" s="2" t="s">
        <v>332</v>
      </c>
      <c r="O10" s="5">
        <v>1</v>
      </c>
      <c r="P10" s="4">
        <v>45188</v>
      </c>
      <c r="Q10" s="3">
        <f t="shared" si="0"/>
        <v>45188</v>
      </c>
      <c r="R10" s="2" t="s">
        <v>332</v>
      </c>
      <c r="S10" s="13" t="s">
        <v>1912</v>
      </c>
      <c r="T10" s="12">
        <v>100</v>
      </c>
      <c r="U10" s="6">
        <f t="shared" si="1"/>
        <v>100</v>
      </c>
      <c r="V10" s="13" t="s">
        <v>577</v>
      </c>
      <c r="W10" s="13" t="s">
        <v>800</v>
      </c>
      <c r="X10" s="13" t="s">
        <v>802</v>
      </c>
      <c r="Y10" s="2" t="s">
        <v>89</v>
      </c>
      <c r="Z10" s="13" t="s">
        <v>802</v>
      </c>
      <c r="AA10" s="2" t="s">
        <v>803</v>
      </c>
      <c r="AB10" s="3">
        <v>45387</v>
      </c>
      <c r="AC10" s="2" t="s">
        <v>332</v>
      </c>
    </row>
    <row r="11" spans="1:29" ht="30" customHeight="1" x14ac:dyDescent="0.25">
      <c r="A11" s="2">
        <v>2024</v>
      </c>
      <c r="B11" s="3">
        <v>45292</v>
      </c>
      <c r="C11" s="3">
        <v>45382</v>
      </c>
      <c r="D11" s="2" t="s">
        <v>75</v>
      </c>
      <c r="E11" s="7" t="s">
        <v>100</v>
      </c>
      <c r="F11" s="5" t="s">
        <v>1530</v>
      </c>
      <c r="G11" s="16" t="s">
        <v>322</v>
      </c>
      <c r="H11" s="16" t="s">
        <v>1534</v>
      </c>
      <c r="I11" s="17" t="s">
        <v>84</v>
      </c>
      <c r="J11" s="9" t="s">
        <v>331</v>
      </c>
      <c r="K11" s="9" t="s">
        <v>332</v>
      </c>
      <c r="L11" s="9" t="s">
        <v>332</v>
      </c>
      <c r="M11" s="2" t="s">
        <v>86</v>
      </c>
      <c r="N11" s="2" t="s">
        <v>332</v>
      </c>
      <c r="O11" s="5">
        <v>1</v>
      </c>
      <c r="P11" s="4">
        <v>45362</v>
      </c>
      <c r="Q11" s="3">
        <f t="shared" si="0"/>
        <v>45362</v>
      </c>
      <c r="R11" s="2" t="s">
        <v>332</v>
      </c>
      <c r="S11" s="13" t="s">
        <v>1913</v>
      </c>
      <c r="T11" s="12">
        <v>100</v>
      </c>
      <c r="U11" s="6">
        <f t="shared" si="1"/>
        <v>100</v>
      </c>
      <c r="V11" s="13" t="s">
        <v>578</v>
      </c>
      <c r="W11" s="13" t="s">
        <v>800</v>
      </c>
      <c r="X11" s="13" t="s">
        <v>802</v>
      </c>
      <c r="Y11" s="2" t="s">
        <v>89</v>
      </c>
      <c r="Z11" s="13" t="s">
        <v>802</v>
      </c>
      <c r="AA11" s="2" t="s">
        <v>803</v>
      </c>
      <c r="AB11" s="3">
        <v>45387</v>
      </c>
      <c r="AC11" s="2" t="s">
        <v>332</v>
      </c>
    </row>
    <row r="12" spans="1:29" ht="30" customHeight="1" x14ac:dyDescent="0.25">
      <c r="A12" s="2">
        <v>2024</v>
      </c>
      <c r="B12" s="3">
        <v>45292</v>
      </c>
      <c r="C12" s="3">
        <v>45382</v>
      </c>
      <c r="D12" s="2" t="s">
        <v>75</v>
      </c>
      <c r="E12" s="7" t="s">
        <v>101</v>
      </c>
      <c r="F12" s="5" t="s">
        <v>1530</v>
      </c>
      <c r="G12" s="16" t="s">
        <v>322</v>
      </c>
      <c r="H12" s="16" t="s">
        <v>1534</v>
      </c>
      <c r="I12" s="17" t="s">
        <v>84</v>
      </c>
      <c r="J12" s="9" t="s">
        <v>323</v>
      </c>
      <c r="K12" s="9" t="s">
        <v>324</v>
      </c>
      <c r="L12" s="9" t="s">
        <v>325</v>
      </c>
      <c r="M12" s="2" t="s">
        <v>86</v>
      </c>
      <c r="N12" s="2" t="s">
        <v>332</v>
      </c>
      <c r="O12" s="5">
        <v>1</v>
      </c>
      <c r="P12" s="4">
        <v>45226</v>
      </c>
      <c r="Q12" s="3">
        <f t="shared" si="0"/>
        <v>45226</v>
      </c>
      <c r="R12" s="2" t="s">
        <v>332</v>
      </c>
      <c r="S12" s="13" t="s">
        <v>1914</v>
      </c>
      <c r="T12" s="12">
        <f>100+32.7</f>
        <v>132.69999999999999</v>
      </c>
      <c r="U12" s="6">
        <f t="shared" si="1"/>
        <v>132.69999999999999</v>
      </c>
      <c r="V12" s="13" t="s">
        <v>579</v>
      </c>
      <c r="W12" s="13" t="s">
        <v>800</v>
      </c>
      <c r="X12" s="13" t="s">
        <v>802</v>
      </c>
      <c r="Y12" s="2" t="s">
        <v>89</v>
      </c>
      <c r="Z12" s="13" t="s">
        <v>802</v>
      </c>
      <c r="AA12" s="2" t="s">
        <v>803</v>
      </c>
      <c r="AB12" s="3">
        <v>45387</v>
      </c>
      <c r="AC12" s="2" t="s">
        <v>332</v>
      </c>
    </row>
    <row r="13" spans="1:29" ht="30" customHeight="1" x14ac:dyDescent="0.25">
      <c r="A13" s="2">
        <v>2024</v>
      </c>
      <c r="B13" s="3">
        <v>45292</v>
      </c>
      <c r="C13" s="3">
        <v>45382</v>
      </c>
      <c r="D13" s="2" t="s">
        <v>75</v>
      </c>
      <c r="E13" s="7" t="s">
        <v>102</v>
      </c>
      <c r="F13" s="5" t="s">
        <v>1530</v>
      </c>
      <c r="G13" s="16" t="s">
        <v>322</v>
      </c>
      <c r="H13" s="16" t="s">
        <v>1534</v>
      </c>
      <c r="I13" s="17" t="s">
        <v>84</v>
      </c>
      <c r="J13" s="9" t="s">
        <v>323</v>
      </c>
      <c r="K13" s="9" t="s">
        <v>324</v>
      </c>
      <c r="L13" s="9" t="s">
        <v>325</v>
      </c>
      <c r="M13" s="2" t="s">
        <v>86</v>
      </c>
      <c r="N13" s="2" t="s">
        <v>332</v>
      </c>
      <c r="O13" s="5">
        <v>1</v>
      </c>
      <c r="P13" s="4">
        <v>45229</v>
      </c>
      <c r="Q13" s="3">
        <f t="shared" si="0"/>
        <v>45229</v>
      </c>
      <c r="R13" s="2" t="s">
        <v>332</v>
      </c>
      <c r="S13" s="13" t="s">
        <v>1915</v>
      </c>
      <c r="T13" s="12">
        <f>100+195.2</f>
        <v>295.2</v>
      </c>
      <c r="U13" s="6">
        <f t="shared" si="1"/>
        <v>295.2</v>
      </c>
      <c r="V13" s="13" t="s">
        <v>580</v>
      </c>
      <c r="W13" s="13" t="s">
        <v>800</v>
      </c>
      <c r="X13" s="13" t="s">
        <v>802</v>
      </c>
      <c r="Y13" s="2" t="s">
        <v>89</v>
      </c>
      <c r="Z13" s="13" t="s">
        <v>802</v>
      </c>
      <c r="AA13" s="2" t="s">
        <v>803</v>
      </c>
      <c r="AB13" s="3">
        <v>45387</v>
      </c>
      <c r="AC13" s="2" t="s">
        <v>332</v>
      </c>
    </row>
    <row r="14" spans="1:29" ht="30" customHeight="1" x14ac:dyDescent="0.25">
      <c r="A14" s="2">
        <v>2024</v>
      </c>
      <c r="B14" s="3">
        <v>45292</v>
      </c>
      <c r="C14" s="3">
        <v>45382</v>
      </c>
      <c r="D14" s="2" t="s">
        <v>75</v>
      </c>
      <c r="E14" s="7" t="s">
        <v>103</v>
      </c>
      <c r="F14" s="5" t="s">
        <v>1530</v>
      </c>
      <c r="G14" s="16" t="s">
        <v>322</v>
      </c>
      <c r="H14" s="16" t="s">
        <v>1534</v>
      </c>
      <c r="I14" s="17" t="s">
        <v>84</v>
      </c>
      <c r="J14" s="9" t="s">
        <v>333</v>
      </c>
      <c r="K14" s="9" t="s">
        <v>330</v>
      </c>
      <c r="L14" s="9" t="s">
        <v>334</v>
      </c>
      <c r="M14" s="2" t="s">
        <v>87</v>
      </c>
      <c r="N14" s="2" t="s">
        <v>332</v>
      </c>
      <c r="O14" s="5">
        <v>1</v>
      </c>
      <c r="P14" s="4">
        <v>45301</v>
      </c>
      <c r="Q14" s="3">
        <f t="shared" si="0"/>
        <v>45301</v>
      </c>
      <c r="R14" s="2" t="s">
        <v>332</v>
      </c>
      <c r="S14" s="13" t="s">
        <v>1916</v>
      </c>
      <c r="T14" s="12">
        <v>150</v>
      </c>
      <c r="U14" s="6">
        <f t="shared" si="1"/>
        <v>150</v>
      </c>
      <c r="V14" s="13" t="s">
        <v>581</v>
      </c>
      <c r="W14" s="13" t="s">
        <v>800</v>
      </c>
      <c r="X14" s="13" t="s">
        <v>802</v>
      </c>
      <c r="Y14" s="2" t="s">
        <v>89</v>
      </c>
      <c r="Z14" s="13" t="s">
        <v>802</v>
      </c>
      <c r="AA14" s="2" t="s">
        <v>803</v>
      </c>
      <c r="AB14" s="3">
        <v>45387</v>
      </c>
      <c r="AC14" s="2" t="s">
        <v>332</v>
      </c>
    </row>
    <row r="15" spans="1:29" ht="30" customHeight="1" x14ac:dyDescent="0.25">
      <c r="A15" s="2">
        <v>2024</v>
      </c>
      <c r="B15" s="3">
        <v>45292</v>
      </c>
      <c r="C15" s="3">
        <v>45382</v>
      </c>
      <c r="D15" s="2" t="s">
        <v>75</v>
      </c>
      <c r="E15" s="7" t="s">
        <v>104</v>
      </c>
      <c r="F15" s="5" t="s">
        <v>1530</v>
      </c>
      <c r="G15" s="16" t="s">
        <v>322</v>
      </c>
      <c r="H15" s="16" t="s">
        <v>1534</v>
      </c>
      <c r="I15" s="17" t="s">
        <v>84</v>
      </c>
      <c r="J15" s="9" t="s">
        <v>335</v>
      </c>
      <c r="K15" s="9" t="s">
        <v>336</v>
      </c>
      <c r="L15" s="9" t="s">
        <v>337</v>
      </c>
      <c r="M15" s="2" t="s">
        <v>87</v>
      </c>
      <c r="N15" s="2" t="s">
        <v>332</v>
      </c>
      <c r="O15" s="5">
        <v>1</v>
      </c>
      <c r="P15" s="4">
        <v>45271</v>
      </c>
      <c r="Q15" s="3">
        <f t="shared" si="0"/>
        <v>45271</v>
      </c>
      <c r="R15" s="2" t="s">
        <v>332</v>
      </c>
      <c r="S15" s="13" t="s">
        <v>1917</v>
      </c>
      <c r="T15" s="12">
        <v>150</v>
      </c>
      <c r="U15" s="6">
        <f t="shared" si="1"/>
        <v>150</v>
      </c>
      <c r="V15" s="13" t="s">
        <v>582</v>
      </c>
      <c r="W15" s="13" t="s">
        <v>800</v>
      </c>
      <c r="X15" s="13" t="s">
        <v>802</v>
      </c>
      <c r="Y15" s="2" t="s">
        <v>89</v>
      </c>
      <c r="Z15" s="13" t="s">
        <v>802</v>
      </c>
      <c r="AA15" s="2" t="s">
        <v>803</v>
      </c>
      <c r="AB15" s="3">
        <v>45387</v>
      </c>
      <c r="AC15" s="2" t="s">
        <v>332</v>
      </c>
    </row>
    <row r="16" spans="1:29" ht="30" customHeight="1" x14ac:dyDescent="0.25">
      <c r="A16" s="2">
        <v>2024</v>
      </c>
      <c r="B16" s="3">
        <v>45292</v>
      </c>
      <c r="C16" s="3">
        <v>45382</v>
      </c>
      <c r="D16" s="2" t="s">
        <v>75</v>
      </c>
      <c r="E16" s="7" t="s">
        <v>105</v>
      </c>
      <c r="F16" s="5" t="s">
        <v>1530</v>
      </c>
      <c r="G16" s="16" t="s">
        <v>322</v>
      </c>
      <c r="H16" s="16" t="s">
        <v>1534</v>
      </c>
      <c r="I16" s="17" t="s">
        <v>84</v>
      </c>
      <c r="J16" s="9" t="s">
        <v>338</v>
      </c>
      <c r="K16" s="9" t="s">
        <v>339</v>
      </c>
      <c r="L16" s="9" t="s">
        <v>340</v>
      </c>
      <c r="M16" s="2" t="s">
        <v>86</v>
      </c>
      <c r="N16" s="2" t="s">
        <v>332</v>
      </c>
      <c r="O16" s="5">
        <v>1</v>
      </c>
      <c r="P16" s="4">
        <v>45273</v>
      </c>
      <c r="Q16" s="3">
        <f t="shared" si="0"/>
        <v>45273</v>
      </c>
      <c r="R16" s="2" t="s">
        <v>332</v>
      </c>
      <c r="S16" s="13" t="s">
        <v>1918</v>
      </c>
      <c r="T16" s="12">
        <f>100+1700+460</f>
        <v>2260</v>
      </c>
      <c r="U16" s="6">
        <f t="shared" si="1"/>
        <v>2260</v>
      </c>
      <c r="V16" s="13" t="s">
        <v>583</v>
      </c>
      <c r="W16" s="13" t="s">
        <v>800</v>
      </c>
      <c r="X16" s="13" t="s">
        <v>802</v>
      </c>
      <c r="Y16" s="2" t="s">
        <v>89</v>
      </c>
      <c r="Z16" s="13" t="s">
        <v>802</v>
      </c>
      <c r="AA16" s="2" t="s">
        <v>803</v>
      </c>
      <c r="AB16" s="3">
        <v>45387</v>
      </c>
      <c r="AC16" s="2" t="s">
        <v>332</v>
      </c>
    </row>
    <row r="17" spans="1:29" ht="30" customHeight="1" x14ac:dyDescent="0.25">
      <c r="A17" s="2">
        <v>2024</v>
      </c>
      <c r="B17" s="3">
        <v>45292</v>
      </c>
      <c r="C17" s="3">
        <v>45382</v>
      </c>
      <c r="D17" s="2" t="s">
        <v>75</v>
      </c>
      <c r="E17" s="7" t="s">
        <v>106</v>
      </c>
      <c r="F17" s="5" t="s">
        <v>1530</v>
      </c>
      <c r="G17" s="16" t="s">
        <v>322</v>
      </c>
      <c r="H17" s="16" t="s">
        <v>1534</v>
      </c>
      <c r="I17" s="17" t="s">
        <v>84</v>
      </c>
      <c r="J17" s="9" t="s">
        <v>341</v>
      </c>
      <c r="K17" s="9" t="s">
        <v>342</v>
      </c>
      <c r="L17" s="9" t="s">
        <v>343</v>
      </c>
      <c r="M17" s="2" t="s">
        <v>86</v>
      </c>
      <c r="N17" s="2" t="s">
        <v>332</v>
      </c>
      <c r="O17" s="5">
        <v>1</v>
      </c>
      <c r="P17" s="4">
        <v>45265</v>
      </c>
      <c r="Q17" s="3">
        <f t="shared" si="0"/>
        <v>45265</v>
      </c>
      <c r="R17" s="2" t="s">
        <v>332</v>
      </c>
      <c r="S17" s="13" t="s">
        <v>1919</v>
      </c>
      <c r="T17" s="12">
        <f>100+13</f>
        <v>113</v>
      </c>
      <c r="U17" s="6">
        <f t="shared" si="1"/>
        <v>113</v>
      </c>
      <c r="V17" s="13" t="s">
        <v>584</v>
      </c>
      <c r="W17" s="13" t="s">
        <v>800</v>
      </c>
      <c r="X17" s="13" t="s">
        <v>802</v>
      </c>
      <c r="Y17" s="2" t="s">
        <v>89</v>
      </c>
      <c r="Z17" s="13" t="s">
        <v>802</v>
      </c>
      <c r="AA17" s="2" t="s">
        <v>803</v>
      </c>
      <c r="AB17" s="3">
        <v>45387</v>
      </c>
      <c r="AC17" s="2" t="s">
        <v>332</v>
      </c>
    </row>
    <row r="18" spans="1:29" ht="30" customHeight="1" x14ac:dyDescent="0.25">
      <c r="A18" s="2">
        <v>2024</v>
      </c>
      <c r="B18" s="3">
        <v>45292</v>
      </c>
      <c r="C18" s="3">
        <v>45382</v>
      </c>
      <c r="D18" s="2" t="s">
        <v>75</v>
      </c>
      <c r="E18" s="7" t="s">
        <v>107</v>
      </c>
      <c r="F18" s="5" t="s">
        <v>1530</v>
      </c>
      <c r="G18" s="16" t="s">
        <v>322</v>
      </c>
      <c r="H18" s="16" t="s">
        <v>1534</v>
      </c>
      <c r="I18" s="17" t="s">
        <v>84</v>
      </c>
      <c r="J18" s="9" t="s">
        <v>344</v>
      </c>
      <c r="K18" s="9" t="s">
        <v>345</v>
      </c>
      <c r="L18" s="9" t="s">
        <v>346</v>
      </c>
      <c r="M18" s="2" t="s">
        <v>86</v>
      </c>
      <c r="N18" s="2" t="s">
        <v>332</v>
      </c>
      <c r="O18" s="5">
        <v>1</v>
      </c>
      <c r="P18" s="4">
        <v>45265</v>
      </c>
      <c r="Q18" s="3">
        <f t="shared" si="0"/>
        <v>45265</v>
      </c>
      <c r="R18" s="2" t="s">
        <v>332</v>
      </c>
      <c r="S18" s="13" t="s">
        <v>1920</v>
      </c>
      <c r="T18" s="12">
        <f>100+166</f>
        <v>266</v>
      </c>
      <c r="U18" s="6">
        <f t="shared" si="1"/>
        <v>266</v>
      </c>
      <c r="V18" s="13" t="s">
        <v>585</v>
      </c>
      <c r="W18" s="13" t="s">
        <v>800</v>
      </c>
      <c r="X18" s="13" t="s">
        <v>802</v>
      </c>
      <c r="Y18" s="2" t="s">
        <v>89</v>
      </c>
      <c r="Z18" s="13" t="s">
        <v>802</v>
      </c>
      <c r="AA18" s="2" t="s">
        <v>803</v>
      </c>
      <c r="AB18" s="3">
        <v>45387</v>
      </c>
      <c r="AC18" s="2" t="s">
        <v>332</v>
      </c>
    </row>
    <row r="19" spans="1:29" ht="30" customHeight="1" x14ac:dyDescent="0.25">
      <c r="A19" s="2">
        <v>2024</v>
      </c>
      <c r="B19" s="3">
        <v>45292</v>
      </c>
      <c r="C19" s="3">
        <v>45382</v>
      </c>
      <c r="D19" s="2" t="s">
        <v>75</v>
      </c>
      <c r="E19" s="7" t="s">
        <v>108</v>
      </c>
      <c r="F19" s="5" t="s">
        <v>1530</v>
      </c>
      <c r="G19" s="16" t="s">
        <v>322</v>
      </c>
      <c r="H19" s="16" t="s">
        <v>1534</v>
      </c>
      <c r="I19" s="17" t="s">
        <v>84</v>
      </c>
      <c r="J19" s="9" t="s">
        <v>347</v>
      </c>
      <c r="K19" s="9" t="s">
        <v>348</v>
      </c>
      <c r="L19" s="9" t="s">
        <v>349</v>
      </c>
      <c r="M19" s="2" t="s">
        <v>86</v>
      </c>
      <c r="N19" s="2" t="s">
        <v>332</v>
      </c>
      <c r="O19" s="5">
        <v>1</v>
      </c>
      <c r="P19" s="4">
        <v>45271</v>
      </c>
      <c r="Q19" s="3">
        <f t="shared" si="0"/>
        <v>45271</v>
      </c>
      <c r="R19" s="2" t="s">
        <v>332</v>
      </c>
      <c r="S19" s="13" t="s">
        <v>1921</v>
      </c>
      <c r="T19" s="12">
        <f>100+80</f>
        <v>180</v>
      </c>
      <c r="U19" s="6">
        <f t="shared" si="1"/>
        <v>180</v>
      </c>
      <c r="V19" s="13" t="s">
        <v>586</v>
      </c>
      <c r="W19" s="13" t="s">
        <v>800</v>
      </c>
      <c r="X19" s="13" t="s">
        <v>802</v>
      </c>
      <c r="Y19" s="2" t="s">
        <v>89</v>
      </c>
      <c r="Z19" s="13" t="s">
        <v>802</v>
      </c>
      <c r="AA19" s="2" t="s">
        <v>803</v>
      </c>
      <c r="AB19" s="3">
        <v>45387</v>
      </c>
      <c r="AC19" s="2" t="s">
        <v>332</v>
      </c>
    </row>
    <row r="20" spans="1:29" ht="30" customHeight="1" x14ac:dyDescent="0.25">
      <c r="A20" s="2">
        <v>2024</v>
      </c>
      <c r="B20" s="3">
        <v>45292</v>
      </c>
      <c r="C20" s="3">
        <v>45382</v>
      </c>
      <c r="D20" s="2" t="s">
        <v>75</v>
      </c>
      <c r="E20" s="7" t="s">
        <v>109</v>
      </c>
      <c r="F20" s="5" t="s">
        <v>1530</v>
      </c>
      <c r="G20" s="16" t="s">
        <v>322</v>
      </c>
      <c r="H20" s="16" t="s">
        <v>1534</v>
      </c>
      <c r="I20" s="17" t="s">
        <v>84</v>
      </c>
      <c r="J20" s="9" t="s">
        <v>350</v>
      </c>
      <c r="K20" s="9" t="s">
        <v>351</v>
      </c>
      <c r="L20" s="9" t="s">
        <v>352</v>
      </c>
      <c r="M20" s="2" t="s">
        <v>87</v>
      </c>
      <c r="N20" s="2" t="s">
        <v>332</v>
      </c>
      <c r="O20" s="5">
        <v>1</v>
      </c>
      <c r="P20" s="4">
        <v>45296</v>
      </c>
      <c r="Q20" s="3">
        <f t="shared" si="0"/>
        <v>45296</v>
      </c>
      <c r="R20" s="2" t="s">
        <v>332</v>
      </c>
      <c r="S20" s="13" t="s">
        <v>1922</v>
      </c>
      <c r="T20" s="12">
        <f>100+580</f>
        <v>680</v>
      </c>
      <c r="U20" s="6">
        <f t="shared" si="1"/>
        <v>680</v>
      </c>
      <c r="V20" s="13" t="s">
        <v>587</v>
      </c>
      <c r="W20" s="13" t="s">
        <v>800</v>
      </c>
      <c r="X20" s="13" t="s">
        <v>802</v>
      </c>
      <c r="Y20" s="2" t="s">
        <v>89</v>
      </c>
      <c r="Z20" s="13" t="s">
        <v>802</v>
      </c>
      <c r="AA20" s="2" t="s">
        <v>803</v>
      </c>
      <c r="AB20" s="3">
        <v>45387</v>
      </c>
      <c r="AC20" s="2" t="s">
        <v>332</v>
      </c>
    </row>
    <row r="21" spans="1:29" ht="30" customHeight="1" x14ac:dyDescent="0.25">
      <c r="A21" s="2">
        <v>2024</v>
      </c>
      <c r="B21" s="3">
        <v>45292</v>
      </c>
      <c r="C21" s="3">
        <v>45382</v>
      </c>
      <c r="D21" s="2" t="s">
        <v>75</v>
      </c>
      <c r="E21" s="7" t="s">
        <v>110</v>
      </c>
      <c r="F21" s="5" t="s">
        <v>1530</v>
      </c>
      <c r="G21" s="16" t="s">
        <v>322</v>
      </c>
      <c r="H21" s="16" t="s">
        <v>1534</v>
      </c>
      <c r="I21" s="17" t="s">
        <v>84</v>
      </c>
      <c r="J21" s="9" t="s">
        <v>353</v>
      </c>
      <c r="K21" s="9" t="s">
        <v>354</v>
      </c>
      <c r="L21" s="9" t="s">
        <v>355</v>
      </c>
      <c r="M21" s="2" t="s">
        <v>87</v>
      </c>
      <c r="N21" s="2" t="s">
        <v>332</v>
      </c>
      <c r="O21" s="5">
        <v>1</v>
      </c>
      <c r="P21" s="4">
        <v>45306</v>
      </c>
      <c r="Q21" s="3">
        <f t="shared" si="0"/>
        <v>45306</v>
      </c>
      <c r="R21" s="2" t="s">
        <v>332</v>
      </c>
      <c r="S21" s="13" t="s">
        <v>1923</v>
      </c>
      <c r="T21" s="12">
        <f>100+350</f>
        <v>450</v>
      </c>
      <c r="U21" s="6">
        <f t="shared" si="1"/>
        <v>450</v>
      </c>
      <c r="V21" s="13" t="s">
        <v>588</v>
      </c>
      <c r="W21" s="13" t="s">
        <v>800</v>
      </c>
      <c r="X21" s="13" t="s">
        <v>802</v>
      </c>
      <c r="Y21" s="2" t="s">
        <v>89</v>
      </c>
      <c r="Z21" s="13" t="s">
        <v>802</v>
      </c>
      <c r="AA21" s="2" t="s">
        <v>803</v>
      </c>
      <c r="AB21" s="3">
        <v>45387</v>
      </c>
      <c r="AC21" s="2" t="s">
        <v>332</v>
      </c>
    </row>
    <row r="22" spans="1:29" ht="30" customHeight="1" x14ac:dyDescent="0.25">
      <c r="A22" s="2">
        <v>2024</v>
      </c>
      <c r="B22" s="3">
        <v>45292</v>
      </c>
      <c r="C22" s="3">
        <v>45382</v>
      </c>
      <c r="D22" s="2" t="s">
        <v>75</v>
      </c>
      <c r="E22" s="7" t="s">
        <v>111</v>
      </c>
      <c r="F22" s="5" t="s">
        <v>1530</v>
      </c>
      <c r="G22" s="16" t="s">
        <v>322</v>
      </c>
      <c r="H22" s="16" t="s">
        <v>1534</v>
      </c>
      <c r="I22" s="17" t="s">
        <v>84</v>
      </c>
      <c r="J22" s="9" t="s">
        <v>353</v>
      </c>
      <c r="K22" s="9" t="s">
        <v>354</v>
      </c>
      <c r="L22" s="9" t="s">
        <v>355</v>
      </c>
      <c r="M22" s="2" t="s">
        <v>87</v>
      </c>
      <c r="N22" s="2" t="s">
        <v>332</v>
      </c>
      <c r="O22" s="5">
        <v>1</v>
      </c>
      <c r="P22" s="4">
        <v>45306</v>
      </c>
      <c r="Q22" s="3">
        <f t="shared" si="0"/>
        <v>45306</v>
      </c>
      <c r="R22" s="2" t="s">
        <v>332</v>
      </c>
      <c r="S22" s="13" t="s">
        <v>1925</v>
      </c>
      <c r="T22" s="12">
        <f>100+43.7</f>
        <v>143.69999999999999</v>
      </c>
      <c r="U22" s="6">
        <f t="shared" si="1"/>
        <v>143.69999999999999</v>
      </c>
      <c r="V22" s="13" t="s">
        <v>589</v>
      </c>
      <c r="W22" s="13" t="s">
        <v>800</v>
      </c>
      <c r="X22" s="13" t="s">
        <v>802</v>
      </c>
      <c r="Y22" s="2" t="s">
        <v>89</v>
      </c>
      <c r="Z22" s="13" t="s">
        <v>802</v>
      </c>
      <c r="AA22" s="2" t="s">
        <v>803</v>
      </c>
      <c r="AB22" s="3">
        <v>45387</v>
      </c>
      <c r="AC22" s="2" t="s">
        <v>332</v>
      </c>
    </row>
    <row r="23" spans="1:29" ht="30" customHeight="1" x14ac:dyDescent="0.25">
      <c r="A23" s="2">
        <v>2024</v>
      </c>
      <c r="B23" s="3">
        <v>45292</v>
      </c>
      <c r="C23" s="3">
        <v>45382</v>
      </c>
      <c r="D23" s="2" t="s">
        <v>75</v>
      </c>
      <c r="E23" s="7" t="s">
        <v>112</v>
      </c>
      <c r="F23" s="5" t="s">
        <v>1530</v>
      </c>
      <c r="G23" s="16" t="s">
        <v>322</v>
      </c>
      <c r="H23" s="16" t="s">
        <v>1534</v>
      </c>
      <c r="I23" s="17" t="s">
        <v>84</v>
      </c>
      <c r="J23" s="9" t="s">
        <v>356</v>
      </c>
      <c r="K23" s="9" t="s">
        <v>334</v>
      </c>
      <c r="L23" s="9" t="s">
        <v>357</v>
      </c>
      <c r="M23" s="2" t="s">
        <v>86</v>
      </c>
      <c r="N23" s="2" t="s">
        <v>332</v>
      </c>
      <c r="O23" s="5">
        <v>1</v>
      </c>
      <c r="P23" s="4">
        <v>45314</v>
      </c>
      <c r="Q23" s="3">
        <f t="shared" si="0"/>
        <v>45314</v>
      </c>
      <c r="R23" s="2" t="s">
        <v>332</v>
      </c>
      <c r="S23" s="13" t="s">
        <v>1924</v>
      </c>
      <c r="T23" s="12">
        <v>100</v>
      </c>
      <c r="U23" s="6">
        <f t="shared" si="1"/>
        <v>100</v>
      </c>
      <c r="V23" s="13" t="s">
        <v>590</v>
      </c>
      <c r="W23" s="13" t="s">
        <v>800</v>
      </c>
      <c r="X23" s="13" t="s">
        <v>802</v>
      </c>
      <c r="Y23" s="2" t="s">
        <v>89</v>
      </c>
      <c r="Z23" s="13" t="s">
        <v>802</v>
      </c>
      <c r="AA23" s="2" t="s">
        <v>803</v>
      </c>
      <c r="AB23" s="3">
        <v>45387</v>
      </c>
      <c r="AC23" s="2" t="s">
        <v>332</v>
      </c>
    </row>
    <row r="24" spans="1:29" ht="30" customHeight="1" x14ac:dyDescent="0.25">
      <c r="A24" s="2">
        <v>2024</v>
      </c>
      <c r="B24" s="3">
        <v>45292</v>
      </c>
      <c r="C24" s="3">
        <v>45382</v>
      </c>
      <c r="D24" s="2" t="s">
        <v>75</v>
      </c>
      <c r="E24" s="7" t="s">
        <v>113</v>
      </c>
      <c r="F24" s="5" t="s">
        <v>1530</v>
      </c>
      <c r="G24" s="16" t="s">
        <v>322</v>
      </c>
      <c r="H24" s="16" t="s">
        <v>1534</v>
      </c>
      <c r="I24" s="17" t="s">
        <v>84</v>
      </c>
      <c r="J24" s="9" t="s">
        <v>358</v>
      </c>
      <c r="K24" s="9" t="s">
        <v>359</v>
      </c>
      <c r="L24" s="9" t="s">
        <v>334</v>
      </c>
      <c r="M24" s="2" t="s">
        <v>87</v>
      </c>
      <c r="N24" s="2" t="s">
        <v>332</v>
      </c>
      <c r="O24" s="5">
        <v>1</v>
      </c>
      <c r="P24" s="4">
        <v>45314</v>
      </c>
      <c r="Q24" s="3">
        <f t="shared" si="0"/>
        <v>45314</v>
      </c>
      <c r="R24" s="2" t="s">
        <v>332</v>
      </c>
      <c r="S24" s="13" t="s">
        <v>1926</v>
      </c>
      <c r="T24" s="12">
        <f>100+15.5</f>
        <v>115.5</v>
      </c>
      <c r="U24" s="6">
        <f t="shared" si="1"/>
        <v>115.5</v>
      </c>
      <c r="V24" s="13" t="s">
        <v>591</v>
      </c>
      <c r="W24" s="13" t="s">
        <v>800</v>
      </c>
      <c r="X24" s="13" t="s">
        <v>802</v>
      </c>
      <c r="Y24" s="2" t="s">
        <v>89</v>
      </c>
      <c r="Z24" s="13" t="s">
        <v>802</v>
      </c>
      <c r="AA24" s="2" t="s">
        <v>803</v>
      </c>
      <c r="AB24" s="3">
        <v>45387</v>
      </c>
      <c r="AC24" s="2" t="s">
        <v>332</v>
      </c>
    </row>
    <row r="25" spans="1:29" ht="30" customHeight="1" x14ac:dyDescent="0.25">
      <c r="A25" s="2">
        <v>2024</v>
      </c>
      <c r="B25" s="3">
        <v>45292</v>
      </c>
      <c r="C25" s="3">
        <v>45382</v>
      </c>
      <c r="D25" s="2" t="s">
        <v>75</v>
      </c>
      <c r="E25" s="7" t="s">
        <v>114</v>
      </c>
      <c r="F25" s="5" t="s">
        <v>1530</v>
      </c>
      <c r="G25" s="16" t="s">
        <v>322</v>
      </c>
      <c r="H25" s="16" t="s">
        <v>1534</v>
      </c>
      <c r="I25" s="17" t="s">
        <v>84</v>
      </c>
      <c r="J25" s="9" t="s">
        <v>358</v>
      </c>
      <c r="K25" s="9" t="s">
        <v>359</v>
      </c>
      <c r="L25" s="9" t="s">
        <v>334</v>
      </c>
      <c r="M25" s="2" t="s">
        <v>87</v>
      </c>
      <c r="N25" s="2" t="s">
        <v>332</v>
      </c>
      <c r="O25" s="5">
        <v>1</v>
      </c>
      <c r="P25" s="4">
        <v>45315</v>
      </c>
      <c r="Q25" s="3">
        <f t="shared" si="0"/>
        <v>45315</v>
      </c>
      <c r="R25" s="2" t="s">
        <v>332</v>
      </c>
      <c r="S25" s="13" t="s">
        <v>1927</v>
      </c>
      <c r="T25" s="12">
        <f>100+138</f>
        <v>238</v>
      </c>
      <c r="U25" s="6">
        <f t="shared" si="1"/>
        <v>238</v>
      </c>
      <c r="V25" s="13" t="s">
        <v>592</v>
      </c>
      <c r="W25" s="13" t="s">
        <v>800</v>
      </c>
      <c r="X25" s="13" t="s">
        <v>802</v>
      </c>
      <c r="Y25" s="2" t="s">
        <v>89</v>
      </c>
      <c r="Z25" s="13" t="s">
        <v>802</v>
      </c>
      <c r="AA25" s="2" t="s">
        <v>803</v>
      </c>
      <c r="AB25" s="3">
        <v>45387</v>
      </c>
      <c r="AC25" s="2" t="s">
        <v>332</v>
      </c>
    </row>
    <row r="26" spans="1:29" ht="30" customHeight="1" x14ac:dyDescent="0.25">
      <c r="A26" s="2">
        <v>2024</v>
      </c>
      <c r="B26" s="3">
        <v>45292</v>
      </c>
      <c r="C26" s="3">
        <v>45382</v>
      </c>
      <c r="D26" s="2" t="s">
        <v>75</v>
      </c>
      <c r="E26" s="7" t="s">
        <v>115</v>
      </c>
      <c r="F26" s="5" t="s">
        <v>1530</v>
      </c>
      <c r="G26" s="16" t="s">
        <v>322</v>
      </c>
      <c r="H26" s="16" t="s">
        <v>1534</v>
      </c>
      <c r="I26" s="17" t="s">
        <v>84</v>
      </c>
      <c r="J26" s="9" t="s">
        <v>360</v>
      </c>
      <c r="K26" s="9" t="s">
        <v>361</v>
      </c>
      <c r="L26" s="9" t="s">
        <v>362</v>
      </c>
      <c r="M26" s="2" t="s">
        <v>86</v>
      </c>
      <c r="N26" s="2" t="s">
        <v>332</v>
      </c>
      <c r="O26" s="5">
        <v>1</v>
      </c>
      <c r="P26" s="4">
        <v>45315</v>
      </c>
      <c r="Q26" s="3">
        <f t="shared" si="0"/>
        <v>45315</v>
      </c>
      <c r="R26" s="2" t="s">
        <v>332</v>
      </c>
      <c r="S26" s="13" t="s">
        <v>1928</v>
      </c>
      <c r="T26" s="12">
        <f>100+98.3</f>
        <v>198.3</v>
      </c>
      <c r="U26" s="6">
        <f t="shared" si="1"/>
        <v>198.3</v>
      </c>
      <c r="V26" s="13" t="s">
        <v>593</v>
      </c>
      <c r="W26" s="13" t="s">
        <v>800</v>
      </c>
      <c r="X26" s="13" t="s">
        <v>802</v>
      </c>
      <c r="Y26" s="2" t="s">
        <v>89</v>
      </c>
      <c r="Z26" s="13" t="s">
        <v>802</v>
      </c>
      <c r="AA26" s="2" t="s">
        <v>803</v>
      </c>
      <c r="AB26" s="3">
        <v>45387</v>
      </c>
      <c r="AC26" s="2" t="s">
        <v>332</v>
      </c>
    </row>
    <row r="27" spans="1:29" ht="30" customHeight="1" x14ac:dyDescent="0.25">
      <c r="A27" s="2">
        <v>2024</v>
      </c>
      <c r="B27" s="3">
        <v>45292</v>
      </c>
      <c r="C27" s="3">
        <v>45382</v>
      </c>
      <c r="D27" s="2" t="s">
        <v>75</v>
      </c>
      <c r="E27" s="7" t="s">
        <v>116</v>
      </c>
      <c r="F27" s="5" t="s">
        <v>1530</v>
      </c>
      <c r="G27" s="16" t="s">
        <v>322</v>
      </c>
      <c r="H27" s="16" t="s">
        <v>1534</v>
      </c>
      <c r="I27" s="17" t="s">
        <v>84</v>
      </c>
      <c r="J27" s="9" t="s">
        <v>363</v>
      </c>
      <c r="K27" s="9" t="s">
        <v>334</v>
      </c>
      <c r="L27" s="9" t="s">
        <v>330</v>
      </c>
      <c r="M27" s="2" t="s">
        <v>86</v>
      </c>
      <c r="N27" s="2" t="s">
        <v>332</v>
      </c>
      <c r="O27" s="5">
        <v>1</v>
      </c>
      <c r="P27" s="4">
        <v>45315</v>
      </c>
      <c r="Q27" s="3">
        <f t="shared" si="0"/>
        <v>45315</v>
      </c>
      <c r="R27" s="2" t="s">
        <v>332</v>
      </c>
      <c r="S27" s="13" t="s">
        <v>1929</v>
      </c>
      <c r="T27" s="12">
        <v>100</v>
      </c>
      <c r="U27" s="6">
        <f t="shared" si="1"/>
        <v>100</v>
      </c>
      <c r="V27" s="13" t="s">
        <v>594</v>
      </c>
      <c r="W27" s="13" t="s">
        <v>800</v>
      </c>
      <c r="X27" s="13" t="s">
        <v>802</v>
      </c>
      <c r="Y27" s="2" t="s">
        <v>89</v>
      </c>
      <c r="Z27" s="13" t="s">
        <v>802</v>
      </c>
      <c r="AA27" s="2" t="s">
        <v>803</v>
      </c>
      <c r="AB27" s="3">
        <v>45387</v>
      </c>
      <c r="AC27" s="2" t="s">
        <v>332</v>
      </c>
    </row>
    <row r="28" spans="1:29" ht="30" customHeight="1" x14ac:dyDescent="0.25">
      <c r="A28" s="2">
        <v>2024</v>
      </c>
      <c r="B28" s="3">
        <v>45292</v>
      </c>
      <c r="C28" s="3">
        <v>45382</v>
      </c>
      <c r="D28" s="2" t="s">
        <v>75</v>
      </c>
      <c r="E28" s="7" t="s">
        <v>117</v>
      </c>
      <c r="F28" s="5" t="s">
        <v>1530</v>
      </c>
      <c r="G28" s="16" t="s">
        <v>322</v>
      </c>
      <c r="H28" s="16" t="s">
        <v>1534</v>
      </c>
      <c r="I28" s="17" t="s">
        <v>84</v>
      </c>
      <c r="J28" s="9" t="s">
        <v>364</v>
      </c>
      <c r="K28" s="9" t="s">
        <v>365</v>
      </c>
      <c r="L28" s="9" t="s">
        <v>366</v>
      </c>
      <c r="M28" s="2" t="s">
        <v>86</v>
      </c>
      <c r="N28" s="2" t="s">
        <v>332</v>
      </c>
      <c r="O28" s="5">
        <v>1</v>
      </c>
      <c r="P28" s="4">
        <v>45316</v>
      </c>
      <c r="Q28" s="3">
        <f t="shared" si="0"/>
        <v>45316</v>
      </c>
      <c r="R28" s="2" t="s">
        <v>332</v>
      </c>
      <c r="S28" s="13" t="s">
        <v>1930</v>
      </c>
      <c r="T28" s="12">
        <v>100</v>
      </c>
      <c r="U28" s="6">
        <f t="shared" si="1"/>
        <v>100</v>
      </c>
      <c r="V28" s="13" t="s">
        <v>595</v>
      </c>
      <c r="W28" s="13" t="s">
        <v>800</v>
      </c>
      <c r="X28" s="13" t="s">
        <v>802</v>
      </c>
      <c r="Y28" s="2" t="s">
        <v>89</v>
      </c>
      <c r="Z28" s="13" t="s">
        <v>802</v>
      </c>
      <c r="AA28" s="2" t="s">
        <v>803</v>
      </c>
      <c r="AB28" s="3">
        <v>45387</v>
      </c>
      <c r="AC28" s="2" t="s">
        <v>332</v>
      </c>
    </row>
    <row r="29" spans="1:29" ht="30" customHeight="1" x14ac:dyDescent="0.25">
      <c r="A29" s="2">
        <v>2024</v>
      </c>
      <c r="B29" s="3">
        <v>45292</v>
      </c>
      <c r="C29" s="3">
        <v>45382</v>
      </c>
      <c r="D29" s="2" t="s">
        <v>75</v>
      </c>
      <c r="E29" s="7" t="s">
        <v>118</v>
      </c>
      <c r="F29" s="5" t="s">
        <v>1530</v>
      </c>
      <c r="G29" s="16" t="s">
        <v>322</v>
      </c>
      <c r="H29" s="16" t="s">
        <v>1534</v>
      </c>
      <c r="I29" s="17" t="s">
        <v>84</v>
      </c>
      <c r="J29" s="9" t="s">
        <v>367</v>
      </c>
      <c r="K29" s="9" t="s">
        <v>368</v>
      </c>
      <c r="L29" s="9" t="s">
        <v>369</v>
      </c>
      <c r="M29" s="2" t="s">
        <v>86</v>
      </c>
      <c r="N29" s="2" t="s">
        <v>332</v>
      </c>
      <c r="O29" s="5">
        <v>1</v>
      </c>
      <c r="P29" s="4">
        <v>45322</v>
      </c>
      <c r="Q29" s="3">
        <f t="shared" si="0"/>
        <v>45322</v>
      </c>
      <c r="R29" s="2" t="s">
        <v>332</v>
      </c>
      <c r="S29" s="13" t="s">
        <v>1931</v>
      </c>
      <c r="T29" s="12">
        <f>100+100</f>
        <v>200</v>
      </c>
      <c r="U29" s="6">
        <f t="shared" si="1"/>
        <v>200</v>
      </c>
      <c r="V29" s="15" t="s">
        <v>596</v>
      </c>
      <c r="W29" s="13" t="s">
        <v>800</v>
      </c>
      <c r="X29" s="13" t="s">
        <v>802</v>
      </c>
      <c r="Y29" s="2" t="s">
        <v>89</v>
      </c>
      <c r="Z29" s="13" t="s">
        <v>802</v>
      </c>
      <c r="AA29" s="2" t="s">
        <v>803</v>
      </c>
      <c r="AB29" s="3">
        <v>45387</v>
      </c>
      <c r="AC29" s="2" t="s">
        <v>332</v>
      </c>
    </row>
    <row r="30" spans="1:29" ht="30" customHeight="1" x14ac:dyDescent="0.25">
      <c r="A30" s="2">
        <v>2024</v>
      </c>
      <c r="B30" s="3">
        <v>45292</v>
      </c>
      <c r="C30" s="3">
        <v>45382</v>
      </c>
      <c r="D30" s="2" t="s">
        <v>75</v>
      </c>
      <c r="E30" s="7" t="s">
        <v>119</v>
      </c>
      <c r="F30" s="5" t="s">
        <v>1530</v>
      </c>
      <c r="G30" s="16" t="s">
        <v>322</v>
      </c>
      <c r="H30" s="16" t="s">
        <v>1534</v>
      </c>
      <c r="I30" s="17" t="s">
        <v>84</v>
      </c>
      <c r="J30" s="9" t="s">
        <v>370</v>
      </c>
      <c r="K30" s="9" t="s">
        <v>365</v>
      </c>
      <c r="L30" s="9" t="s">
        <v>371</v>
      </c>
      <c r="M30" s="2" t="s">
        <v>86</v>
      </c>
      <c r="N30" s="2" t="s">
        <v>332</v>
      </c>
      <c r="O30" s="5">
        <v>1</v>
      </c>
      <c r="P30" s="4">
        <v>45324</v>
      </c>
      <c r="Q30" s="3">
        <f t="shared" si="0"/>
        <v>45324</v>
      </c>
      <c r="R30" s="2" t="s">
        <v>332</v>
      </c>
      <c r="S30" s="13" t="s">
        <v>1932</v>
      </c>
      <c r="T30" s="12">
        <v>150</v>
      </c>
      <c r="U30" s="6">
        <f t="shared" si="1"/>
        <v>150</v>
      </c>
      <c r="V30" s="13" t="s">
        <v>597</v>
      </c>
      <c r="W30" s="13" t="s">
        <v>800</v>
      </c>
      <c r="X30" s="13" t="s">
        <v>802</v>
      </c>
      <c r="Y30" s="2" t="s">
        <v>89</v>
      </c>
      <c r="Z30" s="13" t="s">
        <v>802</v>
      </c>
      <c r="AA30" s="2" t="s">
        <v>803</v>
      </c>
      <c r="AB30" s="3">
        <v>45387</v>
      </c>
      <c r="AC30" s="2" t="s">
        <v>332</v>
      </c>
    </row>
    <row r="31" spans="1:29" ht="30" customHeight="1" x14ac:dyDescent="0.25">
      <c r="A31" s="2">
        <v>2024</v>
      </c>
      <c r="B31" s="3">
        <v>45292</v>
      </c>
      <c r="C31" s="3">
        <v>45382</v>
      </c>
      <c r="D31" s="2" t="s">
        <v>75</v>
      </c>
      <c r="E31" s="7" t="s">
        <v>120</v>
      </c>
      <c r="F31" s="5" t="s">
        <v>1530</v>
      </c>
      <c r="G31" s="16" t="s">
        <v>322</v>
      </c>
      <c r="H31" s="16" t="s">
        <v>1534</v>
      </c>
      <c r="I31" s="17" t="s">
        <v>84</v>
      </c>
      <c r="J31" s="9" t="s">
        <v>370</v>
      </c>
      <c r="K31" s="9" t="s">
        <v>365</v>
      </c>
      <c r="L31" s="9" t="s">
        <v>371</v>
      </c>
      <c r="M31" s="2" t="s">
        <v>86</v>
      </c>
      <c r="N31" s="2" t="s">
        <v>332</v>
      </c>
      <c r="O31" s="5">
        <v>1</v>
      </c>
      <c r="P31" s="4">
        <v>45324</v>
      </c>
      <c r="Q31" s="3">
        <f t="shared" si="0"/>
        <v>45324</v>
      </c>
      <c r="R31" s="2" t="s">
        <v>332</v>
      </c>
      <c r="S31" s="13" t="s">
        <v>1932</v>
      </c>
      <c r="T31" s="12">
        <v>150</v>
      </c>
      <c r="U31" s="6">
        <f t="shared" si="1"/>
        <v>150</v>
      </c>
      <c r="V31" s="13" t="s">
        <v>598</v>
      </c>
      <c r="W31" s="13" t="s">
        <v>800</v>
      </c>
      <c r="X31" s="13" t="s">
        <v>802</v>
      </c>
      <c r="Y31" s="2" t="s">
        <v>89</v>
      </c>
      <c r="Z31" s="13" t="s">
        <v>802</v>
      </c>
      <c r="AA31" s="2" t="s">
        <v>803</v>
      </c>
      <c r="AB31" s="3">
        <v>45387</v>
      </c>
      <c r="AC31" s="2" t="s">
        <v>332</v>
      </c>
    </row>
    <row r="32" spans="1:29" ht="30" customHeight="1" x14ac:dyDescent="0.25">
      <c r="A32" s="2">
        <v>2024</v>
      </c>
      <c r="B32" s="3">
        <v>45292</v>
      </c>
      <c r="C32" s="3">
        <v>45382</v>
      </c>
      <c r="D32" s="2" t="s">
        <v>75</v>
      </c>
      <c r="E32" s="7" t="s">
        <v>121</v>
      </c>
      <c r="F32" s="5" t="s">
        <v>1530</v>
      </c>
      <c r="G32" s="16" t="s">
        <v>322</v>
      </c>
      <c r="H32" s="16" t="s">
        <v>1534</v>
      </c>
      <c r="I32" s="17" t="s">
        <v>84</v>
      </c>
      <c r="J32" s="9" t="s">
        <v>370</v>
      </c>
      <c r="K32" s="9" t="s">
        <v>365</v>
      </c>
      <c r="L32" s="9" t="s">
        <v>371</v>
      </c>
      <c r="M32" s="2" t="s">
        <v>86</v>
      </c>
      <c r="N32" s="2" t="s">
        <v>332</v>
      </c>
      <c r="O32" s="5">
        <v>1</v>
      </c>
      <c r="P32" s="4">
        <v>45324</v>
      </c>
      <c r="Q32" s="3">
        <f t="shared" si="0"/>
        <v>45324</v>
      </c>
      <c r="R32" s="2" t="s">
        <v>332</v>
      </c>
      <c r="S32" s="13" t="s">
        <v>1933</v>
      </c>
      <c r="T32" s="12">
        <v>150</v>
      </c>
      <c r="U32" s="6">
        <f t="shared" si="1"/>
        <v>150</v>
      </c>
      <c r="V32" s="13" t="s">
        <v>599</v>
      </c>
      <c r="W32" s="13" t="s">
        <v>800</v>
      </c>
      <c r="X32" s="13" t="s">
        <v>802</v>
      </c>
      <c r="Y32" s="2" t="s">
        <v>89</v>
      </c>
      <c r="Z32" s="13" t="s">
        <v>802</v>
      </c>
      <c r="AA32" s="2" t="s">
        <v>803</v>
      </c>
      <c r="AB32" s="3">
        <v>45387</v>
      </c>
      <c r="AC32" s="2" t="s">
        <v>332</v>
      </c>
    </row>
    <row r="33" spans="1:29" ht="30" customHeight="1" x14ac:dyDescent="0.25">
      <c r="A33" s="2">
        <v>2024</v>
      </c>
      <c r="B33" s="3">
        <v>45292</v>
      </c>
      <c r="C33" s="3">
        <v>45382</v>
      </c>
      <c r="D33" s="2" t="s">
        <v>75</v>
      </c>
      <c r="E33" s="7" t="s">
        <v>122</v>
      </c>
      <c r="F33" s="5" t="s">
        <v>1530</v>
      </c>
      <c r="G33" s="16" t="s">
        <v>322</v>
      </c>
      <c r="H33" s="16" t="s">
        <v>1534</v>
      </c>
      <c r="I33" s="17" t="s">
        <v>84</v>
      </c>
      <c r="J33" s="9" t="s">
        <v>370</v>
      </c>
      <c r="K33" s="9" t="s">
        <v>365</v>
      </c>
      <c r="L33" s="9" t="s">
        <v>371</v>
      </c>
      <c r="M33" s="2" t="s">
        <v>86</v>
      </c>
      <c r="N33" s="2" t="s">
        <v>332</v>
      </c>
      <c r="O33" s="5">
        <v>1</v>
      </c>
      <c r="P33" s="4">
        <v>45324</v>
      </c>
      <c r="Q33" s="3">
        <f t="shared" si="0"/>
        <v>45324</v>
      </c>
      <c r="R33" s="2" t="s">
        <v>332</v>
      </c>
      <c r="S33" s="13" t="s">
        <v>1934</v>
      </c>
      <c r="T33" s="12">
        <v>150</v>
      </c>
      <c r="U33" s="6">
        <f t="shared" si="1"/>
        <v>150</v>
      </c>
      <c r="V33" s="13" t="s">
        <v>600</v>
      </c>
      <c r="W33" s="13" t="s">
        <v>800</v>
      </c>
      <c r="X33" s="13" t="s">
        <v>802</v>
      </c>
      <c r="Y33" s="2" t="s">
        <v>89</v>
      </c>
      <c r="Z33" s="13" t="s">
        <v>802</v>
      </c>
      <c r="AA33" s="2" t="s">
        <v>803</v>
      </c>
      <c r="AB33" s="3">
        <v>45387</v>
      </c>
      <c r="AC33" s="2" t="s">
        <v>332</v>
      </c>
    </row>
    <row r="34" spans="1:29" ht="30" customHeight="1" x14ac:dyDescent="0.25">
      <c r="A34" s="2">
        <v>2024</v>
      </c>
      <c r="B34" s="3">
        <v>45292</v>
      </c>
      <c r="C34" s="3">
        <v>45382</v>
      </c>
      <c r="D34" s="2" t="s">
        <v>75</v>
      </c>
      <c r="E34" s="7" t="s">
        <v>123</v>
      </c>
      <c r="F34" s="5" t="s">
        <v>1530</v>
      </c>
      <c r="G34" s="16" t="s">
        <v>322</v>
      </c>
      <c r="H34" s="16" t="s">
        <v>1534</v>
      </c>
      <c r="I34" s="17" t="s">
        <v>84</v>
      </c>
      <c r="J34" s="9" t="s">
        <v>370</v>
      </c>
      <c r="K34" s="9" t="s">
        <v>365</v>
      </c>
      <c r="L34" s="9" t="s">
        <v>371</v>
      </c>
      <c r="M34" s="2" t="s">
        <v>86</v>
      </c>
      <c r="N34" s="2" t="s">
        <v>332</v>
      </c>
      <c r="O34" s="5">
        <v>1</v>
      </c>
      <c r="P34" s="4">
        <v>45324</v>
      </c>
      <c r="Q34" s="3">
        <f t="shared" si="0"/>
        <v>45324</v>
      </c>
      <c r="R34" s="2" t="s">
        <v>332</v>
      </c>
      <c r="S34" s="13" t="s">
        <v>1935</v>
      </c>
      <c r="T34" s="12">
        <v>150</v>
      </c>
      <c r="U34" s="6">
        <f t="shared" si="1"/>
        <v>150</v>
      </c>
      <c r="V34" s="13" t="s">
        <v>601</v>
      </c>
      <c r="W34" s="13" t="s">
        <v>800</v>
      </c>
      <c r="X34" s="13" t="s">
        <v>802</v>
      </c>
      <c r="Y34" s="2" t="s">
        <v>89</v>
      </c>
      <c r="Z34" s="13" t="s">
        <v>802</v>
      </c>
      <c r="AA34" s="2" t="s">
        <v>803</v>
      </c>
      <c r="AB34" s="3">
        <v>45387</v>
      </c>
      <c r="AC34" s="2" t="s">
        <v>332</v>
      </c>
    </row>
    <row r="35" spans="1:29" ht="30" customHeight="1" x14ac:dyDescent="0.25">
      <c r="A35" s="2">
        <v>2024</v>
      </c>
      <c r="B35" s="3">
        <v>45292</v>
      </c>
      <c r="C35" s="3">
        <v>45382</v>
      </c>
      <c r="D35" s="2" t="s">
        <v>75</v>
      </c>
      <c r="E35" s="7" t="s">
        <v>124</v>
      </c>
      <c r="F35" s="5" t="s">
        <v>1530</v>
      </c>
      <c r="G35" s="16" t="s">
        <v>322</v>
      </c>
      <c r="H35" s="16" t="s">
        <v>1534</v>
      </c>
      <c r="I35" s="17" t="s">
        <v>84</v>
      </c>
      <c r="J35" s="9" t="s">
        <v>370</v>
      </c>
      <c r="K35" s="9" t="s">
        <v>365</v>
      </c>
      <c r="L35" s="9" t="s">
        <v>371</v>
      </c>
      <c r="M35" s="2" t="s">
        <v>86</v>
      </c>
      <c r="N35" s="2" t="s">
        <v>332</v>
      </c>
      <c r="O35" s="5">
        <v>1</v>
      </c>
      <c r="P35" s="4">
        <v>45324</v>
      </c>
      <c r="Q35" s="3">
        <f t="shared" si="0"/>
        <v>45324</v>
      </c>
      <c r="R35" s="2" t="s">
        <v>332</v>
      </c>
      <c r="S35" s="13" t="s">
        <v>1936</v>
      </c>
      <c r="T35" s="12">
        <v>150</v>
      </c>
      <c r="U35" s="6">
        <f t="shared" si="1"/>
        <v>150</v>
      </c>
      <c r="V35" s="13" t="s">
        <v>602</v>
      </c>
      <c r="W35" s="13" t="s">
        <v>800</v>
      </c>
      <c r="X35" s="13" t="s">
        <v>802</v>
      </c>
      <c r="Y35" s="2" t="s">
        <v>89</v>
      </c>
      <c r="Z35" s="13" t="s">
        <v>802</v>
      </c>
      <c r="AA35" s="2" t="s">
        <v>803</v>
      </c>
      <c r="AB35" s="3">
        <v>45387</v>
      </c>
      <c r="AC35" s="2" t="s">
        <v>332</v>
      </c>
    </row>
    <row r="36" spans="1:29" ht="30" customHeight="1" x14ac:dyDescent="0.25">
      <c r="A36" s="2">
        <v>2024</v>
      </c>
      <c r="B36" s="3">
        <v>45292</v>
      </c>
      <c r="C36" s="3">
        <v>45382</v>
      </c>
      <c r="D36" s="2" t="s">
        <v>75</v>
      </c>
      <c r="E36" s="7" t="s">
        <v>125</v>
      </c>
      <c r="F36" s="5" t="s">
        <v>1530</v>
      </c>
      <c r="G36" s="16" t="s">
        <v>322</v>
      </c>
      <c r="H36" s="16" t="s">
        <v>1534</v>
      </c>
      <c r="I36" s="17" t="s">
        <v>84</v>
      </c>
      <c r="J36" s="9" t="s">
        <v>372</v>
      </c>
      <c r="K36" s="9" t="s">
        <v>334</v>
      </c>
      <c r="L36" s="9" t="s">
        <v>373</v>
      </c>
      <c r="M36" s="2" t="s">
        <v>86</v>
      </c>
      <c r="N36" s="2" t="s">
        <v>332</v>
      </c>
      <c r="O36" s="5">
        <v>1</v>
      </c>
      <c r="P36" s="4">
        <v>45310</v>
      </c>
      <c r="Q36" s="3">
        <f t="shared" si="0"/>
        <v>45310</v>
      </c>
      <c r="R36" s="2" t="s">
        <v>332</v>
      </c>
      <c r="S36" s="13" t="s">
        <v>1937</v>
      </c>
      <c r="T36" s="12">
        <v>100</v>
      </c>
      <c r="U36" s="6">
        <f t="shared" si="1"/>
        <v>100</v>
      </c>
      <c r="V36" s="13" t="s">
        <v>603</v>
      </c>
      <c r="W36" s="13" t="s">
        <v>800</v>
      </c>
      <c r="X36" s="13" t="s">
        <v>802</v>
      </c>
      <c r="Y36" s="2" t="s">
        <v>89</v>
      </c>
      <c r="Z36" s="13" t="s">
        <v>802</v>
      </c>
      <c r="AA36" s="2" t="s">
        <v>803</v>
      </c>
      <c r="AB36" s="3">
        <v>45387</v>
      </c>
      <c r="AC36" s="2" t="s">
        <v>332</v>
      </c>
    </row>
    <row r="37" spans="1:29" ht="30" customHeight="1" x14ac:dyDescent="0.25">
      <c r="A37" s="2">
        <v>2024</v>
      </c>
      <c r="B37" s="3">
        <v>45292</v>
      </c>
      <c r="C37" s="3">
        <v>45382</v>
      </c>
      <c r="D37" s="2" t="s">
        <v>75</v>
      </c>
      <c r="E37" s="7" t="s">
        <v>126</v>
      </c>
      <c r="F37" s="5" t="s">
        <v>1530</v>
      </c>
      <c r="G37" s="16" t="s">
        <v>322</v>
      </c>
      <c r="H37" s="16" t="s">
        <v>1534</v>
      </c>
      <c r="I37" s="17" t="s">
        <v>84</v>
      </c>
      <c r="J37" s="9" t="s">
        <v>374</v>
      </c>
      <c r="K37" s="9" t="s">
        <v>375</v>
      </c>
      <c r="L37" s="9" t="s">
        <v>376</v>
      </c>
      <c r="M37" s="2" t="s">
        <v>86</v>
      </c>
      <c r="N37" s="2" t="s">
        <v>332</v>
      </c>
      <c r="O37" s="5">
        <v>1</v>
      </c>
      <c r="P37" s="4">
        <v>45310</v>
      </c>
      <c r="Q37" s="3">
        <f t="shared" si="0"/>
        <v>45310</v>
      </c>
      <c r="R37" s="2" t="s">
        <v>332</v>
      </c>
      <c r="S37" s="13" t="s">
        <v>1938</v>
      </c>
      <c r="T37" s="12">
        <v>100</v>
      </c>
      <c r="U37" s="6">
        <f t="shared" si="1"/>
        <v>100</v>
      </c>
      <c r="V37" s="13" t="s">
        <v>604</v>
      </c>
      <c r="W37" s="13" t="s">
        <v>800</v>
      </c>
      <c r="X37" s="13" t="s">
        <v>802</v>
      </c>
      <c r="Y37" s="2" t="s">
        <v>89</v>
      </c>
      <c r="Z37" s="13" t="s">
        <v>802</v>
      </c>
      <c r="AA37" s="2" t="s">
        <v>803</v>
      </c>
      <c r="AB37" s="3">
        <v>45387</v>
      </c>
      <c r="AC37" s="2" t="s">
        <v>332</v>
      </c>
    </row>
    <row r="38" spans="1:29" ht="30" customHeight="1" x14ac:dyDescent="0.25">
      <c r="A38" s="2">
        <v>2024</v>
      </c>
      <c r="B38" s="3">
        <v>45292</v>
      </c>
      <c r="C38" s="3">
        <v>45382</v>
      </c>
      <c r="D38" s="2" t="s">
        <v>75</v>
      </c>
      <c r="E38" s="7" t="s">
        <v>127</v>
      </c>
      <c r="F38" s="5" t="s">
        <v>1530</v>
      </c>
      <c r="G38" s="16" t="s">
        <v>322</v>
      </c>
      <c r="H38" s="16" t="s">
        <v>1534</v>
      </c>
      <c r="I38" s="17" t="s">
        <v>84</v>
      </c>
      <c r="J38" s="9" t="s">
        <v>377</v>
      </c>
      <c r="K38" s="9" t="s">
        <v>378</v>
      </c>
      <c r="L38" s="9" t="s">
        <v>330</v>
      </c>
      <c r="M38" s="2" t="s">
        <v>86</v>
      </c>
      <c r="N38" s="2" t="s">
        <v>332</v>
      </c>
      <c r="O38" s="5">
        <v>1</v>
      </c>
      <c r="P38" s="4">
        <v>45310</v>
      </c>
      <c r="Q38" s="3">
        <f t="shared" si="0"/>
        <v>45310</v>
      </c>
      <c r="R38" s="2" t="s">
        <v>332</v>
      </c>
      <c r="S38" s="13" t="s">
        <v>1939</v>
      </c>
      <c r="T38" s="12">
        <v>100</v>
      </c>
      <c r="U38" s="6">
        <f t="shared" si="1"/>
        <v>100</v>
      </c>
      <c r="V38" s="13" t="s">
        <v>605</v>
      </c>
      <c r="W38" s="13" t="s">
        <v>800</v>
      </c>
      <c r="X38" s="13" t="s">
        <v>802</v>
      </c>
      <c r="Y38" s="2" t="s">
        <v>89</v>
      </c>
      <c r="Z38" s="13" t="s">
        <v>802</v>
      </c>
      <c r="AA38" s="2" t="s">
        <v>803</v>
      </c>
      <c r="AB38" s="3">
        <v>45387</v>
      </c>
      <c r="AC38" s="2" t="s">
        <v>332</v>
      </c>
    </row>
    <row r="39" spans="1:29" ht="30" customHeight="1" x14ac:dyDescent="0.25">
      <c r="A39" s="2">
        <v>2024</v>
      </c>
      <c r="B39" s="3">
        <v>45292</v>
      </c>
      <c r="C39" s="3">
        <v>45382</v>
      </c>
      <c r="D39" s="2" t="s">
        <v>75</v>
      </c>
      <c r="E39" s="7" t="s">
        <v>128</v>
      </c>
      <c r="F39" s="5" t="s">
        <v>1530</v>
      </c>
      <c r="G39" s="16" t="s">
        <v>322</v>
      </c>
      <c r="H39" s="16" t="s">
        <v>1534</v>
      </c>
      <c r="I39" s="17" t="s">
        <v>84</v>
      </c>
      <c r="J39" s="9" t="s">
        <v>379</v>
      </c>
      <c r="K39" s="9" t="s">
        <v>368</v>
      </c>
      <c r="L39" s="9" t="s">
        <v>380</v>
      </c>
      <c r="M39" s="2" t="s">
        <v>86</v>
      </c>
      <c r="N39" s="2" t="s">
        <v>332</v>
      </c>
      <c r="O39" s="5">
        <v>1</v>
      </c>
      <c r="P39" s="4">
        <v>45310</v>
      </c>
      <c r="Q39" s="3">
        <f t="shared" si="0"/>
        <v>45310</v>
      </c>
      <c r="R39" s="2" t="s">
        <v>332</v>
      </c>
      <c r="S39" s="13" t="s">
        <v>1940</v>
      </c>
      <c r="T39" s="12">
        <f>100+100</f>
        <v>200</v>
      </c>
      <c r="U39" s="6">
        <f t="shared" si="1"/>
        <v>200</v>
      </c>
      <c r="V39" s="13" t="s">
        <v>606</v>
      </c>
      <c r="W39" s="13" t="s">
        <v>800</v>
      </c>
      <c r="X39" s="13" t="s">
        <v>802</v>
      </c>
      <c r="Y39" s="2" t="s">
        <v>89</v>
      </c>
      <c r="Z39" s="13" t="s">
        <v>802</v>
      </c>
      <c r="AA39" s="2" t="s">
        <v>803</v>
      </c>
      <c r="AB39" s="3">
        <v>45387</v>
      </c>
      <c r="AC39" s="2" t="s">
        <v>332</v>
      </c>
    </row>
    <row r="40" spans="1:29" ht="30" customHeight="1" x14ac:dyDescent="0.25">
      <c r="A40" s="2">
        <v>2024</v>
      </c>
      <c r="B40" s="3">
        <v>45292</v>
      </c>
      <c r="C40" s="3">
        <v>45382</v>
      </c>
      <c r="D40" s="2" t="s">
        <v>75</v>
      </c>
      <c r="E40" s="7" t="s">
        <v>129</v>
      </c>
      <c r="F40" s="5" t="s">
        <v>1530</v>
      </c>
      <c r="G40" s="16" t="s">
        <v>322</v>
      </c>
      <c r="H40" s="16" t="s">
        <v>1534</v>
      </c>
      <c r="I40" s="17" t="s">
        <v>84</v>
      </c>
      <c r="J40" s="9" t="s">
        <v>381</v>
      </c>
      <c r="K40" s="9" t="s">
        <v>378</v>
      </c>
      <c r="L40" s="9" t="s">
        <v>382</v>
      </c>
      <c r="M40" s="2" t="s">
        <v>87</v>
      </c>
      <c r="N40" s="2" t="s">
        <v>332</v>
      </c>
      <c r="O40" s="5">
        <v>1</v>
      </c>
      <c r="P40" s="4">
        <v>45310</v>
      </c>
      <c r="Q40" s="3">
        <f t="shared" si="0"/>
        <v>45310</v>
      </c>
      <c r="R40" s="2" t="s">
        <v>332</v>
      </c>
      <c r="S40" s="13" t="s">
        <v>1941</v>
      </c>
      <c r="T40" s="12">
        <v>100</v>
      </c>
      <c r="U40" s="6">
        <f t="shared" si="1"/>
        <v>100</v>
      </c>
      <c r="V40" s="13" t="s">
        <v>607</v>
      </c>
      <c r="W40" s="13" t="s">
        <v>800</v>
      </c>
      <c r="X40" s="13" t="s">
        <v>802</v>
      </c>
      <c r="Y40" s="2" t="s">
        <v>89</v>
      </c>
      <c r="Z40" s="13" t="s">
        <v>802</v>
      </c>
      <c r="AA40" s="2" t="s">
        <v>803</v>
      </c>
      <c r="AB40" s="3">
        <v>45387</v>
      </c>
      <c r="AC40" s="2" t="s">
        <v>332</v>
      </c>
    </row>
    <row r="41" spans="1:29" ht="30" customHeight="1" x14ac:dyDescent="0.25">
      <c r="A41" s="2">
        <v>2024</v>
      </c>
      <c r="B41" s="3">
        <v>45292</v>
      </c>
      <c r="C41" s="3">
        <v>45382</v>
      </c>
      <c r="D41" s="2" t="s">
        <v>75</v>
      </c>
      <c r="E41" s="7" t="s">
        <v>130</v>
      </c>
      <c r="F41" s="5" t="s">
        <v>1530</v>
      </c>
      <c r="G41" s="16" t="s">
        <v>322</v>
      </c>
      <c r="H41" s="16" t="s">
        <v>1534</v>
      </c>
      <c r="I41" s="17" t="s">
        <v>84</v>
      </c>
      <c r="J41" s="9" t="s">
        <v>383</v>
      </c>
      <c r="K41" s="9" t="s">
        <v>384</v>
      </c>
      <c r="L41" s="9" t="s">
        <v>330</v>
      </c>
      <c r="M41" s="2" t="s">
        <v>86</v>
      </c>
      <c r="N41" s="2" t="s">
        <v>332</v>
      </c>
      <c r="O41" s="5">
        <v>1</v>
      </c>
      <c r="P41" s="4">
        <v>45310</v>
      </c>
      <c r="Q41" s="3">
        <f t="shared" si="0"/>
        <v>45310</v>
      </c>
      <c r="R41" s="2" t="s">
        <v>332</v>
      </c>
      <c r="S41" s="13" t="s">
        <v>1942</v>
      </c>
      <c r="T41" s="12">
        <v>100</v>
      </c>
      <c r="U41" s="6">
        <f t="shared" si="1"/>
        <v>100</v>
      </c>
      <c r="V41" s="13" t="s">
        <v>608</v>
      </c>
      <c r="W41" s="13" t="s">
        <v>800</v>
      </c>
      <c r="X41" s="13" t="s">
        <v>802</v>
      </c>
      <c r="Y41" s="2" t="s">
        <v>89</v>
      </c>
      <c r="Z41" s="13" t="s">
        <v>802</v>
      </c>
      <c r="AA41" s="2" t="s">
        <v>803</v>
      </c>
      <c r="AB41" s="3">
        <v>45387</v>
      </c>
      <c r="AC41" s="2" t="s">
        <v>332</v>
      </c>
    </row>
    <row r="42" spans="1:29" ht="30" customHeight="1" x14ac:dyDescent="0.25">
      <c r="A42" s="2">
        <v>2024</v>
      </c>
      <c r="B42" s="3">
        <v>45292</v>
      </c>
      <c r="C42" s="3">
        <v>45382</v>
      </c>
      <c r="D42" s="2" t="s">
        <v>75</v>
      </c>
      <c r="E42" s="7" t="s">
        <v>131</v>
      </c>
      <c r="F42" s="5" t="s">
        <v>1530</v>
      </c>
      <c r="G42" s="16" t="s">
        <v>322</v>
      </c>
      <c r="H42" s="16" t="s">
        <v>1534</v>
      </c>
      <c r="I42" s="17" t="s">
        <v>84</v>
      </c>
      <c r="J42" s="9" t="s">
        <v>385</v>
      </c>
      <c r="K42" s="9" t="s">
        <v>386</v>
      </c>
      <c r="L42" s="9" t="s">
        <v>387</v>
      </c>
      <c r="M42" s="2" t="s">
        <v>87</v>
      </c>
      <c r="N42" s="2" t="s">
        <v>332</v>
      </c>
      <c r="O42" s="5">
        <v>1</v>
      </c>
      <c r="P42" s="4">
        <v>45310</v>
      </c>
      <c r="Q42" s="3">
        <f t="shared" si="0"/>
        <v>45310</v>
      </c>
      <c r="R42" s="2" t="s">
        <v>332</v>
      </c>
      <c r="S42" s="13" t="s">
        <v>1943</v>
      </c>
      <c r="T42" s="12">
        <f>100+150</f>
        <v>250</v>
      </c>
      <c r="U42" s="6">
        <f t="shared" si="1"/>
        <v>250</v>
      </c>
      <c r="V42" s="13" t="s">
        <v>609</v>
      </c>
      <c r="W42" s="13" t="s">
        <v>800</v>
      </c>
      <c r="X42" s="13" t="s">
        <v>802</v>
      </c>
      <c r="Y42" s="2" t="s">
        <v>89</v>
      </c>
      <c r="Z42" s="13" t="s">
        <v>802</v>
      </c>
      <c r="AA42" s="2" t="s">
        <v>803</v>
      </c>
      <c r="AB42" s="3">
        <v>45387</v>
      </c>
      <c r="AC42" s="2" t="s">
        <v>332</v>
      </c>
    </row>
    <row r="43" spans="1:29" ht="30" customHeight="1" x14ac:dyDescent="0.25">
      <c r="A43" s="2">
        <v>2024</v>
      </c>
      <c r="B43" s="3">
        <v>45292</v>
      </c>
      <c r="C43" s="3">
        <v>45382</v>
      </c>
      <c r="D43" s="2" t="s">
        <v>75</v>
      </c>
      <c r="E43" s="7" t="s">
        <v>132</v>
      </c>
      <c r="F43" s="5" t="s">
        <v>1530</v>
      </c>
      <c r="G43" s="16" t="s">
        <v>322</v>
      </c>
      <c r="H43" s="16" t="s">
        <v>1534</v>
      </c>
      <c r="I43" s="17" t="s">
        <v>84</v>
      </c>
      <c r="J43" s="9" t="s">
        <v>388</v>
      </c>
      <c r="K43" s="9" t="s">
        <v>368</v>
      </c>
      <c r="L43" s="9" t="s">
        <v>369</v>
      </c>
      <c r="M43" s="2" t="s">
        <v>86</v>
      </c>
      <c r="N43" s="2" t="s">
        <v>332</v>
      </c>
      <c r="O43" s="5">
        <v>1</v>
      </c>
      <c r="P43" s="4">
        <v>45316</v>
      </c>
      <c r="Q43" s="3">
        <f t="shared" si="0"/>
        <v>45316</v>
      </c>
      <c r="R43" s="2" t="s">
        <v>332</v>
      </c>
      <c r="S43" s="13" t="s">
        <v>1944</v>
      </c>
      <c r="T43" s="12">
        <f>100+100</f>
        <v>200</v>
      </c>
      <c r="U43" s="6">
        <f t="shared" si="1"/>
        <v>200</v>
      </c>
      <c r="V43" s="13" t="s">
        <v>610</v>
      </c>
      <c r="W43" s="13" t="s">
        <v>800</v>
      </c>
      <c r="X43" s="13" t="s">
        <v>802</v>
      </c>
      <c r="Y43" s="2" t="s">
        <v>89</v>
      </c>
      <c r="Z43" s="13" t="s">
        <v>802</v>
      </c>
      <c r="AA43" s="2" t="s">
        <v>803</v>
      </c>
      <c r="AB43" s="3">
        <v>45387</v>
      </c>
      <c r="AC43" s="2" t="s">
        <v>332</v>
      </c>
    </row>
    <row r="44" spans="1:29" ht="30" customHeight="1" x14ac:dyDescent="0.25">
      <c r="A44" s="2">
        <v>2024</v>
      </c>
      <c r="B44" s="3">
        <v>45292</v>
      </c>
      <c r="C44" s="3">
        <v>45382</v>
      </c>
      <c r="D44" s="2" t="s">
        <v>75</v>
      </c>
      <c r="E44" s="7" t="s">
        <v>133</v>
      </c>
      <c r="F44" s="5" t="s">
        <v>1530</v>
      </c>
      <c r="G44" s="16" t="s">
        <v>322</v>
      </c>
      <c r="H44" s="16" t="s">
        <v>1534</v>
      </c>
      <c r="I44" s="17" t="s">
        <v>84</v>
      </c>
      <c r="J44" s="9" t="s">
        <v>389</v>
      </c>
      <c r="K44" s="9" t="s">
        <v>348</v>
      </c>
      <c r="L44" s="9" t="s">
        <v>328</v>
      </c>
      <c r="M44" s="2" t="s">
        <v>87</v>
      </c>
      <c r="N44" s="2" t="s">
        <v>332</v>
      </c>
      <c r="O44" s="5">
        <v>1</v>
      </c>
      <c r="P44" s="4">
        <v>45316</v>
      </c>
      <c r="Q44" s="3">
        <f t="shared" si="0"/>
        <v>45316</v>
      </c>
      <c r="R44" s="2" t="s">
        <v>332</v>
      </c>
      <c r="S44" s="13" t="s">
        <v>1945</v>
      </c>
      <c r="T44" s="12">
        <v>100</v>
      </c>
      <c r="U44" s="6">
        <f t="shared" si="1"/>
        <v>100</v>
      </c>
      <c r="V44" s="13" t="s">
        <v>611</v>
      </c>
      <c r="W44" s="13" t="s">
        <v>800</v>
      </c>
      <c r="X44" s="13" t="s">
        <v>802</v>
      </c>
      <c r="Y44" s="2" t="s">
        <v>89</v>
      </c>
      <c r="Z44" s="13" t="s">
        <v>802</v>
      </c>
      <c r="AA44" s="2" t="s">
        <v>803</v>
      </c>
      <c r="AB44" s="3">
        <v>45387</v>
      </c>
      <c r="AC44" s="2" t="s">
        <v>332</v>
      </c>
    </row>
    <row r="45" spans="1:29" ht="30" customHeight="1" x14ac:dyDescent="0.25">
      <c r="A45" s="2">
        <v>2024</v>
      </c>
      <c r="B45" s="3">
        <v>45292</v>
      </c>
      <c r="C45" s="3">
        <v>45382</v>
      </c>
      <c r="D45" s="2" t="s">
        <v>75</v>
      </c>
      <c r="E45" s="7" t="s">
        <v>134</v>
      </c>
      <c r="F45" s="5" t="s">
        <v>1530</v>
      </c>
      <c r="G45" s="16" t="s">
        <v>322</v>
      </c>
      <c r="H45" s="16" t="s">
        <v>1534</v>
      </c>
      <c r="I45" s="17" t="s">
        <v>84</v>
      </c>
      <c r="J45" s="9" t="s">
        <v>390</v>
      </c>
      <c r="K45" s="9" t="s">
        <v>327</v>
      </c>
      <c r="L45" s="9" t="s">
        <v>391</v>
      </c>
      <c r="M45" s="2" t="s">
        <v>86</v>
      </c>
      <c r="N45" s="2" t="s">
        <v>332</v>
      </c>
      <c r="O45" s="5">
        <v>1</v>
      </c>
      <c r="P45" s="4">
        <v>45316</v>
      </c>
      <c r="Q45" s="3">
        <f t="shared" si="0"/>
        <v>45316</v>
      </c>
      <c r="R45" s="2" t="s">
        <v>332</v>
      </c>
      <c r="S45" s="13" t="s">
        <v>1946</v>
      </c>
      <c r="T45" s="12">
        <f>100+80</f>
        <v>180</v>
      </c>
      <c r="U45" s="6">
        <f t="shared" si="1"/>
        <v>180</v>
      </c>
      <c r="V45" s="13" t="s">
        <v>612</v>
      </c>
      <c r="W45" s="13" t="s">
        <v>800</v>
      </c>
      <c r="X45" s="13" t="s">
        <v>802</v>
      </c>
      <c r="Y45" s="2" t="s">
        <v>89</v>
      </c>
      <c r="Z45" s="13" t="s">
        <v>802</v>
      </c>
      <c r="AA45" s="2" t="s">
        <v>803</v>
      </c>
      <c r="AB45" s="3">
        <v>45387</v>
      </c>
      <c r="AC45" s="2" t="s">
        <v>332</v>
      </c>
    </row>
    <row r="46" spans="1:29" ht="30" customHeight="1" x14ac:dyDescent="0.25">
      <c r="A46" s="2">
        <v>2024</v>
      </c>
      <c r="B46" s="3">
        <v>45292</v>
      </c>
      <c r="C46" s="3">
        <v>45382</v>
      </c>
      <c r="D46" s="2" t="s">
        <v>75</v>
      </c>
      <c r="E46" s="7" t="s">
        <v>135</v>
      </c>
      <c r="F46" s="5" t="s">
        <v>1530</v>
      </c>
      <c r="G46" s="16" t="s">
        <v>322</v>
      </c>
      <c r="H46" s="16" t="s">
        <v>1534</v>
      </c>
      <c r="I46" s="17" t="s">
        <v>84</v>
      </c>
      <c r="J46" s="9" t="s">
        <v>392</v>
      </c>
      <c r="K46" s="9" t="s">
        <v>393</v>
      </c>
      <c r="L46" s="9" t="s">
        <v>394</v>
      </c>
      <c r="M46" s="2" t="s">
        <v>87</v>
      </c>
      <c r="N46" s="2" t="s">
        <v>332</v>
      </c>
      <c r="O46" s="5">
        <v>1</v>
      </c>
      <c r="P46" s="4">
        <v>45316</v>
      </c>
      <c r="Q46" s="3">
        <f t="shared" si="0"/>
        <v>45316</v>
      </c>
      <c r="R46" s="2" t="s">
        <v>332</v>
      </c>
      <c r="S46" s="13" t="s">
        <v>1947</v>
      </c>
      <c r="T46" s="12">
        <v>100</v>
      </c>
      <c r="U46" s="6">
        <f t="shared" si="1"/>
        <v>100</v>
      </c>
      <c r="V46" s="13" t="s">
        <v>613</v>
      </c>
      <c r="W46" s="13" t="s">
        <v>800</v>
      </c>
      <c r="X46" s="13" t="s">
        <v>802</v>
      </c>
      <c r="Y46" s="2" t="s">
        <v>89</v>
      </c>
      <c r="Z46" s="13" t="s">
        <v>802</v>
      </c>
      <c r="AA46" s="2" t="s">
        <v>803</v>
      </c>
      <c r="AB46" s="3">
        <v>45387</v>
      </c>
      <c r="AC46" s="2" t="s">
        <v>332</v>
      </c>
    </row>
    <row r="47" spans="1:29" ht="30" customHeight="1" x14ac:dyDescent="0.25">
      <c r="A47" s="2">
        <v>2024</v>
      </c>
      <c r="B47" s="3">
        <v>45292</v>
      </c>
      <c r="C47" s="3">
        <v>45382</v>
      </c>
      <c r="D47" s="2" t="s">
        <v>75</v>
      </c>
      <c r="E47" s="7" t="s">
        <v>136</v>
      </c>
      <c r="F47" s="5" t="s">
        <v>1530</v>
      </c>
      <c r="G47" s="16" t="s">
        <v>322</v>
      </c>
      <c r="H47" s="16" t="s">
        <v>1534</v>
      </c>
      <c r="I47" s="17" t="s">
        <v>84</v>
      </c>
      <c r="J47" s="9" t="s">
        <v>370</v>
      </c>
      <c r="K47" s="9" t="s">
        <v>365</v>
      </c>
      <c r="L47" s="9" t="s">
        <v>371</v>
      </c>
      <c r="M47" s="2" t="s">
        <v>86</v>
      </c>
      <c r="N47" s="2" t="s">
        <v>332</v>
      </c>
      <c r="O47" s="5">
        <v>1</v>
      </c>
      <c r="P47" s="4">
        <v>45322</v>
      </c>
      <c r="Q47" s="3">
        <f t="shared" si="0"/>
        <v>45322</v>
      </c>
      <c r="R47" s="2" t="s">
        <v>332</v>
      </c>
      <c r="S47" s="13" t="s">
        <v>1948</v>
      </c>
      <c r="T47" s="12">
        <v>150</v>
      </c>
      <c r="U47" s="6">
        <f t="shared" si="1"/>
        <v>150</v>
      </c>
      <c r="V47" s="13" t="s">
        <v>614</v>
      </c>
      <c r="W47" s="13" t="s">
        <v>800</v>
      </c>
      <c r="X47" s="13" t="s">
        <v>802</v>
      </c>
      <c r="Y47" s="2" t="s">
        <v>89</v>
      </c>
      <c r="Z47" s="13" t="s">
        <v>802</v>
      </c>
      <c r="AA47" s="2" t="s">
        <v>803</v>
      </c>
      <c r="AB47" s="3">
        <v>45387</v>
      </c>
      <c r="AC47" s="2" t="s">
        <v>332</v>
      </c>
    </row>
    <row r="48" spans="1:29" ht="30" customHeight="1" x14ac:dyDescent="0.25">
      <c r="A48" s="2">
        <v>2024</v>
      </c>
      <c r="B48" s="3">
        <v>45292</v>
      </c>
      <c r="C48" s="3">
        <v>45382</v>
      </c>
      <c r="D48" s="2" t="s">
        <v>75</v>
      </c>
      <c r="E48" s="7" t="s">
        <v>137</v>
      </c>
      <c r="F48" s="5" t="s">
        <v>1530</v>
      </c>
      <c r="G48" s="16" t="s">
        <v>322</v>
      </c>
      <c r="H48" s="16" t="s">
        <v>1534</v>
      </c>
      <c r="I48" s="17" t="s">
        <v>84</v>
      </c>
      <c r="J48" s="9" t="s">
        <v>370</v>
      </c>
      <c r="K48" s="9" t="s">
        <v>365</v>
      </c>
      <c r="L48" s="9" t="s">
        <v>371</v>
      </c>
      <c r="M48" s="2" t="s">
        <v>86</v>
      </c>
      <c r="N48" s="2" t="s">
        <v>332</v>
      </c>
      <c r="O48" s="5">
        <v>1</v>
      </c>
      <c r="P48" s="4">
        <v>45322</v>
      </c>
      <c r="Q48" s="3">
        <f t="shared" si="0"/>
        <v>45322</v>
      </c>
      <c r="R48" s="2" t="s">
        <v>332</v>
      </c>
      <c r="S48" s="13" t="s">
        <v>1949</v>
      </c>
      <c r="T48" s="12">
        <v>150</v>
      </c>
      <c r="U48" s="6">
        <f t="shared" si="1"/>
        <v>150</v>
      </c>
      <c r="V48" s="13" t="s">
        <v>615</v>
      </c>
      <c r="W48" s="13" t="s">
        <v>800</v>
      </c>
      <c r="X48" s="13" t="s">
        <v>802</v>
      </c>
      <c r="Y48" s="2" t="s">
        <v>89</v>
      </c>
      <c r="Z48" s="13" t="s">
        <v>802</v>
      </c>
      <c r="AA48" s="2" t="s">
        <v>803</v>
      </c>
      <c r="AB48" s="3">
        <v>45387</v>
      </c>
      <c r="AC48" s="2" t="s">
        <v>332</v>
      </c>
    </row>
    <row r="49" spans="1:29" ht="30" customHeight="1" x14ac:dyDescent="0.25">
      <c r="A49" s="2">
        <v>2024</v>
      </c>
      <c r="B49" s="3">
        <v>45292</v>
      </c>
      <c r="C49" s="3">
        <v>45382</v>
      </c>
      <c r="D49" s="2" t="s">
        <v>75</v>
      </c>
      <c r="E49" s="7" t="s">
        <v>138</v>
      </c>
      <c r="F49" s="5" t="s">
        <v>1530</v>
      </c>
      <c r="G49" s="16" t="s">
        <v>322</v>
      </c>
      <c r="H49" s="16" t="s">
        <v>1534</v>
      </c>
      <c r="I49" s="17" t="s">
        <v>84</v>
      </c>
      <c r="J49" s="9" t="s">
        <v>370</v>
      </c>
      <c r="K49" s="9" t="s">
        <v>365</v>
      </c>
      <c r="L49" s="9" t="s">
        <v>371</v>
      </c>
      <c r="M49" s="2" t="s">
        <v>86</v>
      </c>
      <c r="N49" s="2" t="s">
        <v>332</v>
      </c>
      <c r="O49" s="5">
        <v>1</v>
      </c>
      <c r="P49" s="4">
        <v>45322</v>
      </c>
      <c r="Q49" s="3">
        <f t="shared" si="0"/>
        <v>45322</v>
      </c>
      <c r="R49" s="2" t="s">
        <v>332</v>
      </c>
      <c r="S49" s="13" t="s">
        <v>1950</v>
      </c>
      <c r="T49" s="12">
        <v>150</v>
      </c>
      <c r="U49" s="6">
        <f t="shared" si="1"/>
        <v>150</v>
      </c>
      <c r="V49" s="13" t="s">
        <v>616</v>
      </c>
      <c r="W49" s="13" t="s">
        <v>800</v>
      </c>
      <c r="X49" s="13" t="s">
        <v>802</v>
      </c>
      <c r="Y49" s="2" t="s">
        <v>89</v>
      </c>
      <c r="Z49" s="13" t="s">
        <v>802</v>
      </c>
      <c r="AA49" s="2" t="s">
        <v>803</v>
      </c>
      <c r="AB49" s="3">
        <v>45387</v>
      </c>
      <c r="AC49" s="2" t="s">
        <v>332</v>
      </c>
    </row>
    <row r="50" spans="1:29" ht="30" customHeight="1" x14ac:dyDescent="0.25">
      <c r="A50" s="2">
        <v>2024</v>
      </c>
      <c r="B50" s="3">
        <v>45292</v>
      </c>
      <c r="C50" s="3">
        <v>45382</v>
      </c>
      <c r="D50" s="2" t="s">
        <v>75</v>
      </c>
      <c r="E50" s="7" t="s">
        <v>139</v>
      </c>
      <c r="F50" s="5" t="s">
        <v>1530</v>
      </c>
      <c r="G50" s="16" t="s">
        <v>322</v>
      </c>
      <c r="H50" s="16" t="s">
        <v>1534</v>
      </c>
      <c r="I50" s="17" t="s">
        <v>84</v>
      </c>
      <c r="J50" s="9" t="s">
        <v>370</v>
      </c>
      <c r="K50" s="9" t="s">
        <v>365</v>
      </c>
      <c r="L50" s="9" t="s">
        <v>371</v>
      </c>
      <c r="M50" s="2" t="s">
        <v>86</v>
      </c>
      <c r="N50" s="2" t="s">
        <v>332</v>
      </c>
      <c r="O50" s="5">
        <v>1</v>
      </c>
      <c r="P50" s="4">
        <v>45322</v>
      </c>
      <c r="Q50" s="3">
        <f t="shared" si="0"/>
        <v>45322</v>
      </c>
      <c r="R50" s="2" t="s">
        <v>332</v>
      </c>
      <c r="S50" s="13" t="s">
        <v>1951</v>
      </c>
      <c r="T50" s="12">
        <v>150</v>
      </c>
      <c r="U50" s="6">
        <f t="shared" si="1"/>
        <v>150</v>
      </c>
      <c r="V50" s="13" t="s">
        <v>617</v>
      </c>
      <c r="W50" s="13" t="s">
        <v>800</v>
      </c>
      <c r="X50" s="13" t="s">
        <v>802</v>
      </c>
      <c r="Y50" s="2" t="s">
        <v>89</v>
      </c>
      <c r="Z50" s="13" t="s">
        <v>802</v>
      </c>
      <c r="AA50" s="2" t="s">
        <v>803</v>
      </c>
      <c r="AB50" s="3">
        <v>45387</v>
      </c>
      <c r="AC50" s="2" t="s">
        <v>332</v>
      </c>
    </row>
    <row r="51" spans="1:29" ht="30" customHeight="1" x14ac:dyDescent="0.25">
      <c r="A51" s="2">
        <v>2024</v>
      </c>
      <c r="B51" s="3">
        <v>45292</v>
      </c>
      <c r="C51" s="3">
        <v>45382</v>
      </c>
      <c r="D51" s="2" t="s">
        <v>75</v>
      </c>
      <c r="E51" s="7" t="s">
        <v>140</v>
      </c>
      <c r="F51" s="5" t="s">
        <v>1530</v>
      </c>
      <c r="G51" s="16" t="s">
        <v>322</v>
      </c>
      <c r="H51" s="16" t="s">
        <v>1534</v>
      </c>
      <c r="I51" s="17" t="s">
        <v>84</v>
      </c>
      <c r="J51" s="9" t="s">
        <v>370</v>
      </c>
      <c r="K51" s="9" t="s">
        <v>365</v>
      </c>
      <c r="L51" s="9" t="s">
        <v>371</v>
      </c>
      <c r="M51" s="2" t="s">
        <v>86</v>
      </c>
      <c r="N51" s="2" t="s">
        <v>332</v>
      </c>
      <c r="O51" s="5">
        <v>1</v>
      </c>
      <c r="P51" s="4">
        <v>45322</v>
      </c>
      <c r="Q51" s="3">
        <f t="shared" si="0"/>
        <v>45322</v>
      </c>
      <c r="R51" s="2" t="s">
        <v>332</v>
      </c>
      <c r="S51" s="13" t="s">
        <v>1952</v>
      </c>
      <c r="T51" s="12">
        <v>150</v>
      </c>
      <c r="U51" s="6">
        <f t="shared" si="1"/>
        <v>150</v>
      </c>
      <c r="V51" s="13" t="s">
        <v>618</v>
      </c>
      <c r="W51" s="13" t="s">
        <v>800</v>
      </c>
      <c r="X51" s="13" t="s">
        <v>802</v>
      </c>
      <c r="Y51" s="2" t="s">
        <v>89</v>
      </c>
      <c r="Z51" s="13" t="s">
        <v>802</v>
      </c>
      <c r="AA51" s="2" t="s">
        <v>803</v>
      </c>
      <c r="AB51" s="3">
        <v>45387</v>
      </c>
      <c r="AC51" s="2" t="s">
        <v>332</v>
      </c>
    </row>
    <row r="52" spans="1:29" ht="30" customHeight="1" x14ac:dyDescent="0.25">
      <c r="A52" s="2">
        <v>2024</v>
      </c>
      <c r="B52" s="3">
        <v>45292</v>
      </c>
      <c r="C52" s="3">
        <v>45382</v>
      </c>
      <c r="D52" s="2" t="s">
        <v>75</v>
      </c>
      <c r="E52" s="7" t="s">
        <v>141</v>
      </c>
      <c r="F52" s="5" t="s">
        <v>1530</v>
      </c>
      <c r="G52" s="16" t="s">
        <v>322</v>
      </c>
      <c r="H52" s="16" t="s">
        <v>1534</v>
      </c>
      <c r="I52" s="17" t="s">
        <v>84</v>
      </c>
      <c r="J52" s="9" t="s">
        <v>370</v>
      </c>
      <c r="K52" s="9" t="s">
        <v>365</v>
      </c>
      <c r="L52" s="9" t="s">
        <v>371</v>
      </c>
      <c r="M52" s="2" t="s">
        <v>86</v>
      </c>
      <c r="N52" s="2" t="s">
        <v>332</v>
      </c>
      <c r="O52" s="5">
        <v>1</v>
      </c>
      <c r="P52" s="4">
        <v>45322</v>
      </c>
      <c r="Q52" s="3">
        <f t="shared" si="0"/>
        <v>45322</v>
      </c>
      <c r="R52" s="2" t="s">
        <v>332</v>
      </c>
      <c r="S52" s="13" t="s">
        <v>1953</v>
      </c>
      <c r="T52" s="12">
        <v>150</v>
      </c>
      <c r="U52" s="6">
        <f t="shared" si="1"/>
        <v>150</v>
      </c>
      <c r="V52" s="13" t="s">
        <v>619</v>
      </c>
      <c r="W52" s="13" t="s">
        <v>800</v>
      </c>
      <c r="X52" s="13" t="s">
        <v>802</v>
      </c>
      <c r="Y52" s="2" t="s">
        <v>89</v>
      </c>
      <c r="Z52" s="13" t="s">
        <v>802</v>
      </c>
      <c r="AA52" s="2" t="s">
        <v>803</v>
      </c>
      <c r="AB52" s="3">
        <v>45387</v>
      </c>
      <c r="AC52" s="2" t="s">
        <v>332</v>
      </c>
    </row>
    <row r="53" spans="1:29" ht="30" customHeight="1" x14ac:dyDescent="0.25">
      <c r="A53" s="2">
        <v>2024</v>
      </c>
      <c r="B53" s="3">
        <v>45292</v>
      </c>
      <c r="C53" s="3">
        <v>45382</v>
      </c>
      <c r="D53" s="2" t="s">
        <v>75</v>
      </c>
      <c r="E53" s="7" t="s">
        <v>142</v>
      </c>
      <c r="F53" s="5" t="s">
        <v>1530</v>
      </c>
      <c r="G53" s="16" t="s">
        <v>322</v>
      </c>
      <c r="H53" s="16" t="s">
        <v>1534</v>
      </c>
      <c r="I53" s="17" t="s">
        <v>84</v>
      </c>
      <c r="J53" s="9" t="s">
        <v>395</v>
      </c>
      <c r="K53" s="9" t="s">
        <v>396</v>
      </c>
      <c r="L53" s="9" t="s">
        <v>340</v>
      </c>
      <c r="M53" s="2" t="s">
        <v>86</v>
      </c>
      <c r="N53" s="2" t="s">
        <v>332</v>
      </c>
      <c r="O53" s="5">
        <v>1</v>
      </c>
      <c r="P53" s="4">
        <v>45323</v>
      </c>
      <c r="Q53" s="3">
        <f t="shared" si="0"/>
        <v>45323</v>
      </c>
      <c r="R53" s="2" t="s">
        <v>332</v>
      </c>
      <c r="S53" s="13" t="s">
        <v>1954</v>
      </c>
      <c r="T53" s="12">
        <v>100</v>
      </c>
      <c r="U53" s="6">
        <f t="shared" si="1"/>
        <v>100</v>
      </c>
      <c r="V53" s="13" t="s">
        <v>620</v>
      </c>
      <c r="W53" s="13" t="s">
        <v>800</v>
      </c>
      <c r="X53" s="13" t="s">
        <v>802</v>
      </c>
      <c r="Y53" s="2" t="s">
        <v>89</v>
      </c>
      <c r="Z53" s="13" t="s">
        <v>802</v>
      </c>
      <c r="AA53" s="2" t="s">
        <v>803</v>
      </c>
      <c r="AB53" s="3">
        <v>45387</v>
      </c>
      <c r="AC53" s="2" t="s">
        <v>332</v>
      </c>
    </row>
    <row r="54" spans="1:29" ht="30" customHeight="1" x14ac:dyDescent="0.25">
      <c r="A54" s="2">
        <v>2024</v>
      </c>
      <c r="B54" s="3">
        <v>45292</v>
      </c>
      <c r="C54" s="3">
        <v>45382</v>
      </c>
      <c r="D54" s="2" t="s">
        <v>75</v>
      </c>
      <c r="E54" s="7" t="s">
        <v>143</v>
      </c>
      <c r="F54" s="5" t="s">
        <v>1530</v>
      </c>
      <c r="G54" s="16" t="s">
        <v>322</v>
      </c>
      <c r="H54" s="16" t="s">
        <v>1534</v>
      </c>
      <c r="I54" s="17" t="s">
        <v>84</v>
      </c>
      <c r="J54" s="9" t="s">
        <v>370</v>
      </c>
      <c r="K54" s="9" t="s">
        <v>365</v>
      </c>
      <c r="L54" s="9" t="s">
        <v>371</v>
      </c>
      <c r="M54" s="2" t="s">
        <v>86</v>
      </c>
      <c r="N54" s="2" t="s">
        <v>332</v>
      </c>
      <c r="O54" s="5">
        <v>1</v>
      </c>
      <c r="P54" s="4">
        <v>45322</v>
      </c>
      <c r="Q54" s="3">
        <f t="shared" si="0"/>
        <v>45322</v>
      </c>
      <c r="R54" s="2" t="s">
        <v>332</v>
      </c>
      <c r="S54" s="13" t="s">
        <v>1955</v>
      </c>
      <c r="T54" s="12">
        <v>150</v>
      </c>
      <c r="U54" s="6">
        <f t="shared" si="1"/>
        <v>150</v>
      </c>
      <c r="V54" s="13" t="s">
        <v>621</v>
      </c>
      <c r="W54" s="13" t="s">
        <v>800</v>
      </c>
      <c r="X54" s="13" t="s">
        <v>802</v>
      </c>
      <c r="Y54" s="2" t="s">
        <v>89</v>
      </c>
      <c r="Z54" s="13" t="s">
        <v>802</v>
      </c>
      <c r="AA54" s="2" t="s">
        <v>803</v>
      </c>
      <c r="AB54" s="3">
        <v>45387</v>
      </c>
      <c r="AC54" s="2" t="s">
        <v>332</v>
      </c>
    </row>
    <row r="55" spans="1:29" ht="30" customHeight="1" x14ac:dyDescent="0.25">
      <c r="A55" s="2">
        <v>2024</v>
      </c>
      <c r="B55" s="3">
        <v>45292</v>
      </c>
      <c r="C55" s="3">
        <v>45382</v>
      </c>
      <c r="D55" s="2" t="s">
        <v>75</v>
      </c>
      <c r="E55" s="7" t="s">
        <v>144</v>
      </c>
      <c r="F55" s="5" t="s">
        <v>1530</v>
      </c>
      <c r="G55" s="16" t="s">
        <v>322</v>
      </c>
      <c r="H55" s="16" t="s">
        <v>1534</v>
      </c>
      <c r="I55" s="17" t="s">
        <v>84</v>
      </c>
      <c r="J55" s="9" t="s">
        <v>370</v>
      </c>
      <c r="K55" s="9" t="s">
        <v>365</v>
      </c>
      <c r="L55" s="9" t="s">
        <v>371</v>
      </c>
      <c r="M55" s="2" t="s">
        <v>86</v>
      </c>
      <c r="N55" s="2" t="s">
        <v>332</v>
      </c>
      <c r="O55" s="5">
        <v>1</v>
      </c>
      <c r="P55" s="4">
        <v>45324</v>
      </c>
      <c r="Q55" s="3">
        <f t="shared" si="0"/>
        <v>45324</v>
      </c>
      <c r="R55" s="2" t="s">
        <v>332</v>
      </c>
      <c r="S55" s="13" t="s">
        <v>1956</v>
      </c>
      <c r="T55" s="12">
        <v>150</v>
      </c>
      <c r="U55" s="6">
        <f t="shared" si="1"/>
        <v>150</v>
      </c>
      <c r="V55" s="13" t="s">
        <v>622</v>
      </c>
      <c r="W55" s="13" t="s">
        <v>800</v>
      </c>
      <c r="X55" s="13" t="s">
        <v>802</v>
      </c>
      <c r="Y55" s="2" t="s">
        <v>89</v>
      </c>
      <c r="Z55" s="13" t="s">
        <v>802</v>
      </c>
      <c r="AA55" s="2" t="s">
        <v>803</v>
      </c>
      <c r="AB55" s="3">
        <v>45387</v>
      </c>
      <c r="AC55" s="2" t="s">
        <v>332</v>
      </c>
    </row>
    <row r="56" spans="1:29" ht="30" customHeight="1" x14ac:dyDescent="0.25">
      <c r="A56" s="2">
        <v>2024</v>
      </c>
      <c r="B56" s="3">
        <v>45292</v>
      </c>
      <c r="C56" s="3">
        <v>45382</v>
      </c>
      <c r="D56" s="2" t="s">
        <v>75</v>
      </c>
      <c r="E56" s="7" t="s">
        <v>145</v>
      </c>
      <c r="F56" s="5" t="s">
        <v>1530</v>
      </c>
      <c r="G56" s="16" t="s">
        <v>322</v>
      </c>
      <c r="H56" s="16" t="s">
        <v>1534</v>
      </c>
      <c r="I56" s="17" t="s">
        <v>84</v>
      </c>
      <c r="J56" s="9" t="s">
        <v>370</v>
      </c>
      <c r="K56" s="9" t="s">
        <v>365</v>
      </c>
      <c r="L56" s="9" t="s">
        <v>371</v>
      </c>
      <c r="M56" s="2" t="s">
        <v>86</v>
      </c>
      <c r="N56" s="2" t="s">
        <v>332</v>
      </c>
      <c r="O56" s="5">
        <v>1</v>
      </c>
      <c r="P56" s="4">
        <v>45324</v>
      </c>
      <c r="Q56" s="3">
        <f t="shared" si="0"/>
        <v>45324</v>
      </c>
      <c r="R56" s="2" t="s">
        <v>332</v>
      </c>
      <c r="S56" s="13" t="s">
        <v>1957</v>
      </c>
      <c r="T56" s="12">
        <v>150</v>
      </c>
      <c r="U56" s="6">
        <f t="shared" si="1"/>
        <v>150</v>
      </c>
      <c r="V56" s="13" t="s">
        <v>623</v>
      </c>
      <c r="W56" s="13" t="s">
        <v>800</v>
      </c>
      <c r="X56" s="13" t="s">
        <v>802</v>
      </c>
      <c r="Y56" s="2" t="s">
        <v>89</v>
      </c>
      <c r="Z56" s="13" t="s">
        <v>802</v>
      </c>
      <c r="AA56" s="2" t="s">
        <v>803</v>
      </c>
      <c r="AB56" s="3">
        <v>45387</v>
      </c>
      <c r="AC56" s="2" t="s">
        <v>332</v>
      </c>
    </row>
    <row r="57" spans="1:29" ht="30" customHeight="1" x14ac:dyDescent="0.25">
      <c r="A57" s="2">
        <v>2024</v>
      </c>
      <c r="B57" s="3">
        <v>45292</v>
      </c>
      <c r="C57" s="3">
        <v>45382</v>
      </c>
      <c r="D57" s="2" t="s">
        <v>75</v>
      </c>
      <c r="E57" s="7" t="s">
        <v>146</v>
      </c>
      <c r="F57" s="5" t="s">
        <v>1530</v>
      </c>
      <c r="G57" s="16" t="s">
        <v>322</v>
      </c>
      <c r="H57" s="16" t="s">
        <v>1534</v>
      </c>
      <c r="I57" s="17" t="s">
        <v>84</v>
      </c>
      <c r="J57" s="9" t="s">
        <v>370</v>
      </c>
      <c r="K57" s="9" t="s">
        <v>365</v>
      </c>
      <c r="L57" s="9" t="s">
        <v>371</v>
      </c>
      <c r="M57" s="2" t="s">
        <v>86</v>
      </c>
      <c r="N57" s="2" t="s">
        <v>332</v>
      </c>
      <c r="O57" s="5">
        <v>1</v>
      </c>
      <c r="P57" s="4">
        <v>45324</v>
      </c>
      <c r="Q57" s="3">
        <f t="shared" si="0"/>
        <v>45324</v>
      </c>
      <c r="R57" s="2" t="s">
        <v>332</v>
      </c>
      <c r="S57" s="13" t="s">
        <v>1958</v>
      </c>
      <c r="T57" s="12">
        <v>150</v>
      </c>
      <c r="U57" s="6">
        <f t="shared" si="1"/>
        <v>150</v>
      </c>
      <c r="V57" s="13" t="s">
        <v>624</v>
      </c>
      <c r="W57" s="13" t="s">
        <v>800</v>
      </c>
      <c r="X57" s="13" t="s">
        <v>802</v>
      </c>
      <c r="Y57" s="2" t="s">
        <v>89</v>
      </c>
      <c r="Z57" s="13" t="s">
        <v>802</v>
      </c>
      <c r="AA57" s="2" t="s">
        <v>803</v>
      </c>
      <c r="AB57" s="3">
        <v>45387</v>
      </c>
      <c r="AC57" s="2" t="s">
        <v>332</v>
      </c>
    </row>
    <row r="58" spans="1:29" ht="30" customHeight="1" x14ac:dyDescent="0.25">
      <c r="A58" s="2">
        <v>2024</v>
      </c>
      <c r="B58" s="3">
        <v>45292</v>
      </c>
      <c r="C58" s="3">
        <v>45382</v>
      </c>
      <c r="D58" s="2" t="s">
        <v>75</v>
      </c>
      <c r="E58" s="7" t="s">
        <v>147</v>
      </c>
      <c r="F58" s="5" t="s">
        <v>1530</v>
      </c>
      <c r="G58" s="16" t="s">
        <v>322</v>
      </c>
      <c r="H58" s="16" t="s">
        <v>1534</v>
      </c>
      <c r="I58" s="17" t="s">
        <v>84</v>
      </c>
      <c r="J58" s="9" t="s">
        <v>370</v>
      </c>
      <c r="K58" s="9" t="s">
        <v>365</v>
      </c>
      <c r="L58" s="9" t="s">
        <v>371</v>
      </c>
      <c r="M58" s="2" t="s">
        <v>86</v>
      </c>
      <c r="N58" s="2" t="s">
        <v>332</v>
      </c>
      <c r="O58" s="5">
        <v>1</v>
      </c>
      <c r="P58" s="4">
        <v>45324</v>
      </c>
      <c r="Q58" s="3">
        <f t="shared" si="0"/>
        <v>45324</v>
      </c>
      <c r="R58" s="2" t="s">
        <v>332</v>
      </c>
      <c r="S58" s="13" t="s">
        <v>1959</v>
      </c>
      <c r="T58" s="12">
        <v>150</v>
      </c>
      <c r="U58" s="6">
        <f t="shared" si="1"/>
        <v>150</v>
      </c>
      <c r="V58" s="13" t="s">
        <v>625</v>
      </c>
      <c r="W58" s="13" t="s">
        <v>800</v>
      </c>
      <c r="X58" s="13" t="s">
        <v>802</v>
      </c>
      <c r="Y58" s="2" t="s">
        <v>89</v>
      </c>
      <c r="Z58" s="13" t="s">
        <v>802</v>
      </c>
      <c r="AA58" s="2" t="s">
        <v>803</v>
      </c>
      <c r="AB58" s="3">
        <v>45387</v>
      </c>
      <c r="AC58" s="2" t="s">
        <v>332</v>
      </c>
    </row>
    <row r="59" spans="1:29" ht="30" customHeight="1" x14ac:dyDescent="0.25">
      <c r="A59" s="2">
        <v>2024</v>
      </c>
      <c r="B59" s="3">
        <v>45292</v>
      </c>
      <c r="C59" s="3">
        <v>45382</v>
      </c>
      <c r="D59" s="2" t="s">
        <v>75</v>
      </c>
      <c r="E59" s="7" t="s">
        <v>148</v>
      </c>
      <c r="F59" s="5" t="s">
        <v>1530</v>
      </c>
      <c r="G59" s="16" t="s">
        <v>322</v>
      </c>
      <c r="H59" s="16" t="s">
        <v>1534</v>
      </c>
      <c r="I59" s="17" t="s">
        <v>84</v>
      </c>
      <c r="J59" s="9" t="s">
        <v>397</v>
      </c>
      <c r="K59" s="9" t="s">
        <v>328</v>
      </c>
      <c r="L59" s="9" t="s">
        <v>398</v>
      </c>
      <c r="M59" s="2" t="s">
        <v>86</v>
      </c>
      <c r="N59" s="2" t="s">
        <v>332</v>
      </c>
      <c r="O59" s="5">
        <v>1</v>
      </c>
      <c r="P59" s="4">
        <v>45265</v>
      </c>
      <c r="Q59" s="3">
        <f t="shared" si="0"/>
        <v>45265</v>
      </c>
      <c r="R59" s="2" t="s">
        <v>332</v>
      </c>
      <c r="S59" s="13" t="s">
        <v>1960</v>
      </c>
      <c r="T59" s="12">
        <v>100</v>
      </c>
      <c r="U59" s="6">
        <f t="shared" si="1"/>
        <v>100</v>
      </c>
      <c r="V59" s="13" t="s">
        <v>626</v>
      </c>
      <c r="W59" s="13" t="s">
        <v>800</v>
      </c>
      <c r="X59" s="13" t="s">
        <v>802</v>
      </c>
      <c r="Y59" s="2" t="s">
        <v>89</v>
      </c>
      <c r="Z59" s="13" t="s">
        <v>802</v>
      </c>
      <c r="AA59" s="2" t="s">
        <v>803</v>
      </c>
      <c r="AB59" s="3">
        <v>45387</v>
      </c>
      <c r="AC59" s="2" t="s">
        <v>332</v>
      </c>
    </row>
    <row r="60" spans="1:29" ht="30" customHeight="1" x14ac:dyDescent="0.25">
      <c r="A60" s="2">
        <v>2024</v>
      </c>
      <c r="B60" s="3">
        <v>45292</v>
      </c>
      <c r="C60" s="3">
        <v>45382</v>
      </c>
      <c r="D60" s="2" t="s">
        <v>75</v>
      </c>
      <c r="E60" s="7" t="s">
        <v>149</v>
      </c>
      <c r="F60" s="5" t="s">
        <v>1530</v>
      </c>
      <c r="G60" s="16" t="s">
        <v>322</v>
      </c>
      <c r="H60" s="16" t="s">
        <v>1534</v>
      </c>
      <c r="I60" s="17" t="s">
        <v>84</v>
      </c>
      <c r="J60" s="9" t="s">
        <v>399</v>
      </c>
      <c r="K60" s="9" t="s">
        <v>334</v>
      </c>
      <c r="L60" s="9" t="s">
        <v>365</v>
      </c>
      <c r="M60" s="2" t="s">
        <v>86</v>
      </c>
      <c r="N60" s="2" t="s">
        <v>332</v>
      </c>
      <c r="O60" s="5">
        <v>1</v>
      </c>
      <c r="P60" s="4">
        <v>45278</v>
      </c>
      <c r="Q60" s="3">
        <f t="shared" si="0"/>
        <v>45278</v>
      </c>
      <c r="R60" s="2" t="s">
        <v>332</v>
      </c>
      <c r="S60" s="13" t="s">
        <v>1961</v>
      </c>
      <c r="T60" s="12">
        <v>100</v>
      </c>
      <c r="U60" s="6">
        <f t="shared" si="1"/>
        <v>100</v>
      </c>
      <c r="V60" s="13" t="s">
        <v>627</v>
      </c>
      <c r="W60" s="13" t="s">
        <v>800</v>
      </c>
      <c r="X60" s="13" t="s">
        <v>802</v>
      </c>
      <c r="Y60" s="2" t="s">
        <v>89</v>
      </c>
      <c r="Z60" s="13" t="s">
        <v>802</v>
      </c>
      <c r="AA60" s="2" t="s">
        <v>803</v>
      </c>
      <c r="AB60" s="3">
        <v>45387</v>
      </c>
      <c r="AC60" s="2" t="s">
        <v>332</v>
      </c>
    </row>
    <row r="61" spans="1:29" ht="30" customHeight="1" x14ac:dyDescent="0.25">
      <c r="A61" s="2">
        <v>2024</v>
      </c>
      <c r="B61" s="3">
        <v>45292</v>
      </c>
      <c r="C61" s="3">
        <v>45382</v>
      </c>
      <c r="D61" s="2" t="s">
        <v>75</v>
      </c>
      <c r="E61" s="7" t="s">
        <v>150</v>
      </c>
      <c r="F61" s="5" t="s">
        <v>1530</v>
      </c>
      <c r="G61" s="16" t="s">
        <v>322</v>
      </c>
      <c r="H61" s="16" t="s">
        <v>1534</v>
      </c>
      <c r="I61" s="17" t="s">
        <v>84</v>
      </c>
      <c r="J61" s="9" t="s">
        <v>370</v>
      </c>
      <c r="K61" s="9" t="s">
        <v>365</v>
      </c>
      <c r="L61" s="9" t="s">
        <v>371</v>
      </c>
      <c r="M61" s="2" t="s">
        <v>86</v>
      </c>
      <c r="N61" s="2" t="s">
        <v>332</v>
      </c>
      <c r="O61" s="5">
        <v>1</v>
      </c>
      <c r="P61" s="4">
        <v>45350</v>
      </c>
      <c r="Q61" s="3">
        <f t="shared" si="0"/>
        <v>45350</v>
      </c>
      <c r="R61" s="2" t="s">
        <v>332</v>
      </c>
      <c r="S61" s="13" t="s">
        <v>1962</v>
      </c>
      <c r="T61" s="12">
        <v>150</v>
      </c>
      <c r="U61" s="6">
        <f t="shared" si="1"/>
        <v>150</v>
      </c>
      <c r="V61" s="13" t="s">
        <v>628</v>
      </c>
      <c r="W61" s="13" t="s">
        <v>800</v>
      </c>
      <c r="X61" s="13" t="s">
        <v>802</v>
      </c>
      <c r="Y61" s="2" t="s">
        <v>89</v>
      </c>
      <c r="Z61" s="13" t="s">
        <v>802</v>
      </c>
      <c r="AA61" s="2" t="s">
        <v>803</v>
      </c>
      <c r="AB61" s="3">
        <v>45387</v>
      </c>
      <c r="AC61" s="2" t="s">
        <v>332</v>
      </c>
    </row>
    <row r="62" spans="1:29" ht="30" customHeight="1" x14ac:dyDescent="0.25">
      <c r="A62" s="2">
        <v>2024</v>
      </c>
      <c r="B62" s="3">
        <v>45292</v>
      </c>
      <c r="C62" s="3">
        <v>45382</v>
      </c>
      <c r="D62" s="2" t="s">
        <v>75</v>
      </c>
      <c r="E62" s="7" t="s">
        <v>151</v>
      </c>
      <c r="F62" s="5" t="s">
        <v>1530</v>
      </c>
      <c r="G62" s="16" t="s">
        <v>322</v>
      </c>
      <c r="H62" s="16" t="s">
        <v>1534</v>
      </c>
      <c r="I62" s="17" t="s">
        <v>84</v>
      </c>
      <c r="J62" s="9" t="s">
        <v>370</v>
      </c>
      <c r="K62" s="9" t="s">
        <v>365</v>
      </c>
      <c r="L62" s="9" t="s">
        <v>371</v>
      </c>
      <c r="M62" s="2" t="s">
        <v>86</v>
      </c>
      <c r="N62" s="2" t="s">
        <v>332</v>
      </c>
      <c r="O62" s="5">
        <v>1</v>
      </c>
      <c r="P62" s="4">
        <v>45350</v>
      </c>
      <c r="Q62" s="3">
        <f t="shared" si="0"/>
        <v>45350</v>
      </c>
      <c r="R62" s="2" t="s">
        <v>332</v>
      </c>
      <c r="S62" s="13" t="s">
        <v>1963</v>
      </c>
      <c r="T62" s="12">
        <v>150</v>
      </c>
      <c r="U62" s="6">
        <f t="shared" si="1"/>
        <v>150</v>
      </c>
      <c r="V62" s="13" t="s">
        <v>629</v>
      </c>
      <c r="W62" s="13" t="s">
        <v>800</v>
      </c>
      <c r="X62" s="13" t="s">
        <v>802</v>
      </c>
      <c r="Y62" s="2" t="s">
        <v>89</v>
      </c>
      <c r="Z62" s="13" t="s">
        <v>802</v>
      </c>
      <c r="AA62" s="2" t="s">
        <v>803</v>
      </c>
      <c r="AB62" s="3">
        <v>45387</v>
      </c>
      <c r="AC62" s="2" t="s">
        <v>332</v>
      </c>
    </row>
    <row r="63" spans="1:29" ht="30" customHeight="1" x14ac:dyDescent="0.25">
      <c r="A63" s="2">
        <v>2024</v>
      </c>
      <c r="B63" s="3">
        <v>45292</v>
      </c>
      <c r="C63" s="3">
        <v>45382</v>
      </c>
      <c r="D63" s="2" t="s">
        <v>75</v>
      </c>
      <c r="E63" s="7" t="s">
        <v>152</v>
      </c>
      <c r="F63" s="5" t="s">
        <v>1530</v>
      </c>
      <c r="G63" s="16" t="s">
        <v>322</v>
      </c>
      <c r="H63" s="16" t="s">
        <v>1534</v>
      </c>
      <c r="I63" s="17" t="s">
        <v>84</v>
      </c>
      <c r="J63" s="9" t="s">
        <v>400</v>
      </c>
      <c r="K63" s="9" t="s">
        <v>371</v>
      </c>
      <c r="L63" s="9" t="s">
        <v>401</v>
      </c>
      <c r="M63" s="2" t="s">
        <v>87</v>
      </c>
      <c r="N63" s="2" t="s">
        <v>332</v>
      </c>
      <c r="O63" s="5">
        <v>1</v>
      </c>
      <c r="P63" s="4">
        <v>45294</v>
      </c>
      <c r="Q63" s="3">
        <f t="shared" si="0"/>
        <v>45294</v>
      </c>
      <c r="R63" s="2" t="s">
        <v>332</v>
      </c>
      <c r="S63" s="13" t="s">
        <v>1964</v>
      </c>
      <c r="T63" s="12">
        <v>100</v>
      </c>
      <c r="U63" s="6">
        <f t="shared" si="1"/>
        <v>100</v>
      </c>
      <c r="V63" s="13" t="s">
        <v>630</v>
      </c>
      <c r="W63" s="13" t="s">
        <v>800</v>
      </c>
      <c r="X63" s="13" t="s">
        <v>802</v>
      </c>
      <c r="Y63" s="2" t="s">
        <v>89</v>
      </c>
      <c r="Z63" s="13" t="s">
        <v>802</v>
      </c>
      <c r="AA63" s="2" t="s">
        <v>803</v>
      </c>
      <c r="AB63" s="3">
        <v>45387</v>
      </c>
      <c r="AC63" s="2" t="s">
        <v>332</v>
      </c>
    </row>
    <row r="64" spans="1:29" ht="30" customHeight="1" x14ac:dyDescent="0.25">
      <c r="A64" s="2">
        <v>2024</v>
      </c>
      <c r="B64" s="3">
        <v>45292</v>
      </c>
      <c r="C64" s="3">
        <v>45382</v>
      </c>
      <c r="D64" s="2" t="s">
        <v>75</v>
      </c>
      <c r="E64" s="7" t="s">
        <v>153</v>
      </c>
      <c r="F64" s="5" t="s">
        <v>1530</v>
      </c>
      <c r="G64" s="16" t="s">
        <v>322</v>
      </c>
      <c r="H64" s="16" t="s">
        <v>1534</v>
      </c>
      <c r="I64" s="17" t="s">
        <v>84</v>
      </c>
      <c r="J64" s="9" t="s">
        <v>402</v>
      </c>
      <c r="K64" s="9" t="s">
        <v>368</v>
      </c>
      <c r="L64" s="9" t="s">
        <v>403</v>
      </c>
      <c r="M64" s="2" t="s">
        <v>87</v>
      </c>
      <c r="N64" s="2" t="s">
        <v>332</v>
      </c>
      <c r="O64" s="5">
        <v>1</v>
      </c>
      <c r="P64" s="4">
        <v>45307</v>
      </c>
      <c r="Q64" s="3">
        <f t="shared" si="0"/>
        <v>45307</v>
      </c>
      <c r="R64" s="2" t="s">
        <v>332</v>
      </c>
      <c r="S64" s="13" t="s">
        <v>1965</v>
      </c>
      <c r="T64" s="12">
        <v>150</v>
      </c>
      <c r="U64" s="6">
        <f t="shared" si="1"/>
        <v>150</v>
      </c>
      <c r="V64" s="13" t="s">
        <v>631</v>
      </c>
      <c r="W64" s="13" t="s">
        <v>800</v>
      </c>
      <c r="X64" s="13" t="s">
        <v>802</v>
      </c>
      <c r="Y64" s="2" t="s">
        <v>89</v>
      </c>
      <c r="Z64" s="13" t="s">
        <v>802</v>
      </c>
      <c r="AA64" s="2" t="s">
        <v>803</v>
      </c>
      <c r="AB64" s="3">
        <v>45387</v>
      </c>
      <c r="AC64" s="2" t="s">
        <v>332</v>
      </c>
    </row>
    <row r="65" spans="1:29" ht="30" customHeight="1" x14ac:dyDescent="0.25">
      <c r="A65" s="2">
        <v>2024</v>
      </c>
      <c r="B65" s="3">
        <v>45292</v>
      </c>
      <c r="C65" s="3">
        <v>45382</v>
      </c>
      <c r="D65" s="2" t="s">
        <v>75</v>
      </c>
      <c r="E65" s="7" t="s">
        <v>154</v>
      </c>
      <c r="F65" s="5" t="s">
        <v>1530</v>
      </c>
      <c r="G65" s="16" t="s">
        <v>322</v>
      </c>
      <c r="H65" s="16" t="s">
        <v>1534</v>
      </c>
      <c r="I65" s="17" t="s">
        <v>84</v>
      </c>
      <c r="J65" s="9" t="s">
        <v>404</v>
      </c>
      <c r="K65" s="9" t="s">
        <v>405</v>
      </c>
      <c r="L65" s="9" t="s">
        <v>406</v>
      </c>
      <c r="M65" s="2" t="s">
        <v>87</v>
      </c>
      <c r="N65" s="2" t="s">
        <v>332</v>
      </c>
      <c r="O65" s="5">
        <v>1</v>
      </c>
      <c r="P65" s="4">
        <v>45300</v>
      </c>
      <c r="Q65" s="3">
        <f t="shared" si="0"/>
        <v>45300</v>
      </c>
      <c r="R65" s="2" t="s">
        <v>332</v>
      </c>
      <c r="S65" s="13" t="s">
        <v>1966</v>
      </c>
      <c r="T65" s="12">
        <f>100+250</f>
        <v>350</v>
      </c>
      <c r="U65" s="6">
        <f t="shared" si="1"/>
        <v>350</v>
      </c>
      <c r="V65" s="13" t="s">
        <v>632</v>
      </c>
      <c r="W65" s="13" t="s">
        <v>800</v>
      </c>
      <c r="X65" s="13" t="s">
        <v>802</v>
      </c>
      <c r="Y65" s="2" t="s">
        <v>89</v>
      </c>
      <c r="Z65" s="13" t="s">
        <v>802</v>
      </c>
      <c r="AA65" s="2" t="s">
        <v>803</v>
      </c>
      <c r="AB65" s="3">
        <v>45387</v>
      </c>
      <c r="AC65" s="2" t="s">
        <v>332</v>
      </c>
    </row>
    <row r="66" spans="1:29" ht="30" customHeight="1" x14ac:dyDescent="0.25">
      <c r="A66" s="2">
        <v>2024</v>
      </c>
      <c r="B66" s="3">
        <v>45292</v>
      </c>
      <c r="C66" s="3">
        <v>45382</v>
      </c>
      <c r="D66" s="2" t="s">
        <v>75</v>
      </c>
      <c r="E66" s="7" t="s">
        <v>155</v>
      </c>
      <c r="F66" s="5" t="s">
        <v>1530</v>
      </c>
      <c r="G66" s="16" t="s">
        <v>322</v>
      </c>
      <c r="H66" s="16" t="s">
        <v>1534</v>
      </c>
      <c r="I66" s="17" t="s">
        <v>84</v>
      </c>
      <c r="J66" s="9" t="s">
        <v>407</v>
      </c>
      <c r="K66" s="9" t="s">
        <v>408</v>
      </c>
      <c r="L66" s="9" t="s">
        <v>409</v>
      </c>
      <c r="M66" s="2" t="s">
        <v>87</v>
      </c>
      <c r="N66" s="2" t="s">
        <v>332</v>
      </c>
      <c r="O66" s="5">
        <v>1</v>
      </c>
      <c r="P66" s="4">
        <v>45309</v>
      </c>
      <c r="Q66" s="3">
        <f t="shared" si="0"/>
        <v>45309</v>
      </c>
      <c r="R66" s="2" t="s">
        <v>332</v>
      </c>
      <c r="S66" s="13" t="s">
        <v>1967</v>
      </c>
      <c r="T66" s="12">
        <f>100+60</f>
        <v>160</v>
      </c>
      <c r="U66" s="6">
        <f t="shared" si="1"/>
        <v>160</v>
      </c>
      <c r="V66" s="13" t="s">
        <v>633</v>
      </c>
      <c r="W66" s="13" t="s">
        <v>800</v>
      </c>
      <c r="X66" s="13" t="s">
        <v>802</v>
      </c>
      <c r="Y66" s="2" t="s">
        <v>89</v>
      </c>
      <c r="Z66" s="13" t="s">
        <v>802</v>
      </c>
      <c r="AA66" s="2" t="s">
        <v>803</v>
      </c>
      <c r="AB66" s="3">
        <v>45387</v>
      </c>
      <c r="AC66" s="2" t="s">
        <v>332</v>
      </c>
    </row>
    <row r="67" spans="1:29" ht="30" customHeight="1" x14ac:dyDescent="0.25">
      <c r="A67" s="2">
        <v>2024</v>
      </c>
      <c r="B67" s="3">
        <v>45292</v>
      </c>
      <c r="C67" s="3">
        <v>45382</v>
      </c>
      <c r="D67" s="2" t="s">
        <v>75</v>
      </c>
      <c r="E67" s="7" t="s">
        <v>156</v>
      </c>
      <c r="F67" s="5" t="s">
        <v>1530</v>
      </c>
      <c r="G67" s="16" t="s">
        <v>322</v>
      </c>
      <c r="H67" s="16" t="s">
        <v>1534</v>
      </c>
      <c r="I67" s="17" t="s">
        <v>84</v>
      </c>
      <c r="J67" s="9" t="s">
        <v>407</v>
      </c>
      <c r="K67" s="9" t="s">
        <v>408</v>
      </c>
      <c r="L67" s="9" t="s">
        <v>409</v>
      </c>
      <c r="M67" s="2" t="s">
        <v>87</v>
      </c>
      <c r="N67" s="2" t="s">
        <v>332</v>
      </c>
      <c r="O67" s="5">
        <v>1</v>
      </c>
      <c r="P67" s="4">
        <v>45310</v>
      </c>
      <c r="Q67" s="3">
        <f t="shared" si="0"/>
        <v>45310</v>
      </c>
      <c r="R67" s="2" t="s">
        <v>332</v>
      </c>
      <c r="S67" s="13" t="s">
        <v>1968</v>
      </c>
      <c r="T67" s="12">
        <f>100+60</f>
        <v>160</v>
      </c>
      <c r="U67" s="6">
        <f t="shared" si="1"/>
        <v>160</v>
      </c>
      <c r="V67" s="13" t="s">
        <v>634</v>
      </c>
      <c r="W67" s="13" t="s">
        <v>800</v>
      </c>
      <c r="X67" s="13" t="s">
        <v>802</v>
      </c>
      <c r="Y67" s="2" t="s">
        <v>89</v>
      </c>
      <c r="Z67" s="13" t="s">
        <v>802</v>
      </c>
      <c r="AA67" s="2" t="s">
        <v>803</v>
      </c>
      <c r="AB67" s="3">
        <v>45387</v>
      </c>
      <c r="AC67" s="2" t="s">
        <v>332</v>
      </c>
    </row>
    <row r="68" spans="1:29" ht="30" customHeight="1" x14ac:dyDescent="0.25">
      <c r="A68" s="2">
        <v>2024</v>
      </c>
      <c r="B68" s="3">
        <v>45292</v>
      </c>
      <c r="C68" s="3">
        <v>45382</v>
      </c>
      <c r="D68" s="2" t="s">
        <v>75</v>
      </c>
      <c r="E68" s="7" t="s">
        <v>157</v>
      </c>
      <c r="F68" s="5" t="s">
        <v>1530</v>
      </c>
      <c r="G68" s="16" t="s">
        <v>322</v>
      </c>
      <c r="H68" s="16" t="s">
        <v>1534</v>
      </c>
      <c r="I68" s="17" t="s">
        <v>84</v>
      </c>
      <c r="J68" s="9" t="s">
        <v>407</v>
      </c>
      <c r="K68" s="9" t="s">
        <v>408</v>
      </c>
      <c r="L68" s="9" t="s">
        <v>409</v>
      </c>
      <c r="M68" s="2" t="s">
        <v>87</v>
      </c>
      <c r="N68" s="2" t="s">
        <v>332</v>
      </c>
      <c r="O68" s="5">
        <v>1</v>
      </c>
      <c r="P68" s="4">
        <v>45310</v>
      </c>
      <c r="Q68" s="3">
        <f t="shared" si="0"/>
        <v>45310</v>
      </c>
      <c r="R68" s="2" t="s">
        <v>332</v>
      </c>
      <c r="S68" s="13" t="s">
        <v>1969</v>
      </c>
      <c r="T68" s="12">
        <f>100+60</f>
        <v>160</v>
      </c>
      <c r="U68" s="6">
        <f t="shared" si="1"/>
        <v>160</v>
      </c>
      <c r="V68" s="13" t="s">
        <v>635</v>
      </c>
      <c r="W68" s="13" t="s">
        <v>800</v>
      </c>
      <c r="X68" s="13" t="s">
        <v>802</v>
      </c>
      <c r="Y68" s="2" t="s">
        <v>89</v>
      </c>
      <c r="Z68" s="13" t="s">
        <v>802</v>
      </c>
      <c r="AA68" s="2" t="s">
        <v>803</v>
      </c>
      <c r="AB68" s="3">
        <v>45387</v>
      </c>
      <c r="AC68" s="2" t="s">
        <v>332</v>
      </c>
    </row>
    <row r="69" spans="1:29" ht="30" customHeight="1" x14ac:dyDescent="0.25">
      <c r="A69" s="2">
        <v>2024</v>
      </c>
      <c r="B69" s="3">
        <v>45292</v>
      </c>
      <c r="C69" s="3">
        <v>45382</v>
      </c>
      <c r="D69" s="2" t="s">
        <v>75</v>
      </c>
      <c r="E69" s="7" t="s">
        <v>158</v>
      </c>
      <c r="F69" s="5" t="s">
        <v>1530</v>
      </c>
      <c r="G69" s="16" t="s">
        <v>322</v>
      </c>
      <c r="H69" s="16" t="s">
        <v>1534</v>
      </c>
      <c r="I69" s="17" t="s">
        <v>84</v>
      </c>
      <c r="J69" s="9" t="s">
        <v>410</v>
      </c>
      <c r="K69" s="9" t="s">
        <v>340</v>
      </c>
      <c r="L69" s="9" t="s">
        <v>411</v>
      </c>
      <c r="M69" s="2" t="s">
        <v>86</v>
      </c>
      <c r="N69" s="2" t="s">
        <v>332</v>
      </c>
      <c r="O69" s="5">
        <v>1</v>
      </c>
      <c r="P69" s="4">
        <v>45310</v>
      </c>
      <c r="Q69" s="3">
        <f t="shared" si="0"/>
        <v>45310</v>
      </c>
      <c r="R69" s="2" t="s">
        <v>332</v>
      </c>
      <c r="S69" s="13" t="s">
        <v>1970</v>
      </c>
      <c r="T69" s="12">
        <v>100</v>
      </c>
      <c r="U69" s="6">
        <f t="shared" si="1"/>
        <v>100</v>
      </c>
      <c r="V69" s="13" t="s">
        <v>636</v>
      </c>
      <c r="W69" s="13" t="s">
        <v>800</v>
      </c>
      <c r="X69" s="13" t="s">
        <v>802</v>
      </c>
      <c r="Y69" s="2" t="s">
        <v>89</v>
      </c>
      <c r="Z69" s="13" t="s">
        <v>802</v>
      </c>
      <c r="AA69" s="2" t="s">
        <v>803</v>
      </c>
      <c r="AB69" s="3">
        <v>45387</v>
      </c>
      <c r="AC69" s="2" t="s">
        <v>332</v>
      </c>
    </row>
    <row r="70" spans="1:29" ht="30" customHeight="1" x14ac:dyDescent="0.25">
      <c r="A70" s="2">
        <v>2024</v>
      </c>
      <c r="B70" s="3">
        <v>45292</v>
      </c>
      <c r="C70" s="3">
        <v>45382</v>
      </c>
      <c r="D70" s="2" t="s">
        <v>75</v>
      </c>
      <c r="E70" s="7" t="s">
        <v>159</v>
      </c>
      <c r="F70" s="5" t="s">
        <v>1530</v>
      </c>
      <c r="G70" s="16" t="s">
        <v>322</v>
      </c>
      <c r="H70" s="16" t="s">
        <v>1534</v>
      </c>
      <c r="I70" s="17" t="s">
        <v>84</v>
      </c>
      <c r="J70" s="9" t="s">
        <v>412</v>
      </c>
      <c r="K70" s="9" t="s">
        <v>357</v>
      </c>
      <c r="L70" s="9" t="s">
        <v>330</v>
      </c>
      <c r="M70" s="2" t="s">
        <v>87</v>
      </c>
      <c r="N70" s="2" t="s">
        <v>332</v>
      </c>
      <c r="O70" s="5">
        <v>1</v>
      </c>
      <c r="P70" s="4">
        <v>45363</v>
      </c>
      <c r="Q70" s="3">
        <f t="shared" si="0"/>
        <v>45363</v>
      </c>
      <c r="R70" s="2" t="s">
        <v>332</v>
      </c>
      <c r="S70" s="13" t="s">
        <v>1971</v>
      </c>
      <c r="T70" s="12">
        <f>100+240</f>
        <v>340</v>
      </c>
      <c r="U70" s="6">
        <f t="shared" si="1"/>
        <v>340</v>
      </c>
      <c r="V70" s="13" t="s">
        <v>637</v>
      </c>
      <c r="W70" s="13" t="s">
        <v>800</v>
      </c>
      <c r="X70" s="13" t="s">
        <v>802</v>
      </c>
      <c r="Y70" s="2" t="s">
        <v>89</v>
      </c>
      <c r="Z70" s="13" t="s">
        <v>802</v>
      </c>
      <c r="AA70" s="2" t="s">
        <v>803</v>
      </c>
      <c r="AB70" s="3">
        <v>45387</v>
      </c>
      <c r="AC70" s="2" t="s">
        <v>332</v>
      </c>
    </row>
    <row r="71" spans="1:29" ht="30" customHeight="1" x14ac:dyDescent="0.25">
      <c r="A71" s="2">
        <v>2024</v>
      </c>
      <c r="B71" s="3">
        <v>45292</v>
      </c>
      <c r="C71" s="3">
        <v>45382</v>
      </c>
      <c r="D71" s="2" t="s">
        <v>75</v>
      </c>
      <c r="E71" s="7" t="s">
        <v>160</v>
      </c>
      <c r="F71" s="5" t="s">
        <v>1530</v>
      </c>
      <c r="G71" s="16" t="s">
        <v>322</v>
      </c>
      <c r="H71" s="16" t="s">
        <v>1534</v>
      </c>
      <c r="I71" s="17" t="s">
        <v>84</v>
      </c>
      <c r="J71" s="9" t="s">
        <v>413</v>
      </c>
      <c r="K71" s="9" t="s">
        <v>414</v>
      </c>
      <c r="L71" s="9" t="s">
        <v>415</v>
      </c>
      <c r="M71" s="2" t="s">
        <v>87</v>
      </c>
      <c r="N71" s="2" t="s">
        <v>332</v>
      </c>
      <c r="O71" s="5">
        <v>1</v>
      </c>
      <c r="P71" s="4">
        <v>45279</v>
      </c>
      <c r="Q71" s="3">
        <f t="shared" si="0"/>
        <v>45279</v>
      </c>
      <c r="R71" s="2" t="s">
        <v>332</v>
      </c>
      <c r="S71" s="13" t="s">
        <v>1972</v>
      </c>
      <c r="T71" s="12">
        <v>100</v>
      </c>
      <c r="U71" s="6">
        <f t="shared" si="1"/>
        <v>100</v>
      </c>
      <c r="V71" s="13" t="s">
        <v>638</v>
      </c>
      <c r="W71" s="13" t="s">
        <v>800</v>
      </c>
      <c r="X71" s="13" t="s">
        <v>802</v>
      </c>
      <c r="Y71" s="2" t="s">
        <v>89</v>
      </c>
      <c r="Z71" s="13" t="s">
        <v>802</v>
      </c>
      <c r="AA71" s="2" t="s">
        <v>803</v>
      </c>
      <c r="AB71" s="3">
        <v>45387</v>
      </c>
      <c r="AC71" s="2" t="s">
        <v>332</v>
      </c>
    </row>
    <row r="72" spans="1:29" ht="30" customHeight="1" x14ac:dyDescent="0.25">
      <c r="A72" s="2">
        <v>2024</v>
      </c>
      <c r="B72" s="3">
        <v>45292</v>
      </c>
      <c r="C72" s="3">
        <v>45382</v>
      </c>
      <c r="D72" s="2" t="s">
        <v>75</v>
      </c>
      <c r="E72" s="7" t="s">
        <v>161</v>
      </c>
      <c r="F72" s="5" t="s">
        <v>1530</v>
      </c>
      <c r="G72" s="16" t="s">
        <v>322</v>
      </c>
      <c r="H72" s="16" t="s">
        <v>1534</v>
      </c>
      <c r="I72" s="17" t="s">
        <v>84</v>
      </c>
      <c r="J72" s="9" t="s">
        <v>413</v>
      </c>
      <c r="K72" s="9" t="s">
        <v>414</v>
      </c>
      <c r="L72" s="9" t="s">
        <v>415</v>
      </c>
      <c r="M72" s="2" t="s">
        <v>87</v>
      </c>
      <c r="N72" s="2" t="s">
        <v>332</v>
      </c>
      <c r="O72" s="5">
        <v>1</v>
      </c>
      <c r="P72" s="4">
        <v>45279</v>
      </c>
      <c r="Q72" s="3">
        <f t="shared" si="0"/>
        <v>45279</v>
      </c>
      <c r="R72" s="2" t="s">
        <v>332</v>
      </c>
      <c r="S72" s="13" t="s">
        <v>1973</v>
      </c>
      <c r="T72" s="12">
        <f>100+220</f>
        <v>320</v>
      </c>
      <c r="U72" s="6">
        <f t="shared" si="1"/>
        <v>320</v>
      </c>
      <c r="V72" s="13" t="s">
        <v>639</v>
      </c>
      <c r="W72" s="13" t="s">
        <v>800</v>
      </c>
      <c r="X72" s="13" t="s">
        <v>802</v>
      </c>
      <c r="Y72" s="2" t="s">
        <v>89</v>
      </c>
      <c r="Z72" s="13" t="s">
        <v>802</v>
      </c>
      <c r="AA72" s="2" t="s">
        <v>803</v>
      </c>
      <c r="AB72" s="3">
        <v>45387</v>
      </c>
      <c r="AC72" s="2" t="s">
        <v>332</v>
      </c>
    </row>
    <row r="73" spans="1:29" ht="30" customHeight="1" x14ac:dyDescent="0.25">
      <c r="A73" s="2">
        <v>2024</v>
      </c>
      <c r="B73" s="3">
        <v>45292</v>
      </c>
      <c r="C73" s="3">
        <v>45382</v>
      </c>
      <c r="D73" s="2" t="s">
        <v>75</v>
      </c>
      <c r="E73" s="7" t="s">
        <v>162</v>
      </c>
      <c r="F73" s="5" t="s">
        <v>1530</v>
      </c>
      <c r="G73" s="16" t="s">
        <v>322</v>
      </c>
      <c r="H73" s="16" t="s">
        <v>1534</v>
      </c>
      <c r="I73" s="17" t="s">
        <v>84</v>
      </c>
      <c r="J73" s="9" t="s">
        <v>400</v>
      </c>
      <c r="K73" s="9" t="s">
        <v>416</v>
      </c>
      <c r="L73" s="9" t="s">
        <v>417</v>
      </c>
      <c r="M73" s="2" t="s">
        <v>87</v>
      </c>
      <c r="N73" s="2" t="s">
        <v>332</v>
      </c>
      <c r="O73" s="5">
        <v>1</v>
      </c>
      <c r="P73" s="4">
        <v>45280</v>
      </c>
      <c r="Q73" s="3">
        <f t="shared" ref="Q73:Q136" si="2">P73</f>
        <v>45280</v>
      </c>
      <c r="R73" s="2" t="s">
        <v>332</v>
      </c>
      <c r="S73" s="13" t="s">
        <v>1974</v>
      </c>
      <c r="T73" s="12">
        <v>100</v>
      </c>
      <c r="U73" s="6">
        <f t="shared" ref="U73:U136" si="3">T73</f>
        <v>100</v>
      </c>
      <c r="V73" s="13" t="s">
        <v>640</v>
      </c>
      <c r="W73" s="13" t="s">
        <v>800</v>
      </c>
      <c r="X73" s="13" t="s">
        <v>802</v>
      </c>
      <c r="Y73" s="2" t="s">
        <v>89</v>
      </c>
      <c r="Z73" s="13" t="s">
        <v>802</v>
      </c>
      <c r="AA73" s="2" t="s">
        <v>803</v>
      </c>
      <c r="AB73" s="3">
        <v>45387</v>
      </c>
      <c r="AC73" s="2" t="s">
        <v>332</v>
      </c>
    </row>
    <row r="74" spans="1:29" ht="30" customHeight="1" x14ac:dyDescent="0.25">
      <c r="A74" s="2">
        <v>2024</v>
      </c>
      <c r="B74" s="3">
        <v>45292</v>
      </c>
      <c r="C74" s="3">
        <v>45382</v>
      </c>
      <c r="D74" s="2" t="s">
        <v>75</v>
      </c>
      <c r="E74" s="7" t="s">
        <v>163</v>
      </c>
      <c r="F74" s="5" t="s">
        <v>1530</v>
      </c>
      <c r="G74" s="16" t="s">
        <v>322</v>
      </c>
      <c r="H74" s="16" t="s">
        <v>1534</v>
      </c>
      <c r="I74" s="17" t="s">
        <v>84</v>
      </c>
      <c r="J74" s="9" t="s">
        <v>370</v>
      </c>
      <c r="K74" s="9" t="s">
        <v>365</v>
      </c>
      <c r="L74" s="9" t="s">
        <v>371</v>
      </c>
      <c r="M74" s="2" t="s">
        <v>86</v>
      </c>
      <c r="N74" s="2" t="s">
        <v>332</v>
      </c>
      <c r="O74" s="5">
        <v>1</v>
      </c>
      <c r="P74" s="4">
        <v>45324</v>
      </c>
      <c r="Q74" s="3">
        <f t="shared" si="2"/>
        <v>45324</v>
      </c>
      <c r="R74" s="2" t="s">
        <v>332</v>
      </c>
      <c r="S74" s="13" t="s">
        <v>1975</v>
      </c>
      <c r="T74" s="12">
        <v>150</v>
      </c>
      <c r="U74" s="6">
        <f t="shared" si="3"/>
        <v>150</v>
      </c>
      <c r="V74" s="13" t="s">
        <v>641</v>
      </c>
      <c r="W74" s="13" t="s">
        <v>800</v>
      </c>
      <c r="X74" s="13" t="s">
        <v>802</v>
      </c>
      <c r="Y74" s="2" t="s">
        <v>89</v>
      </c>
      <c r="Z74" s="13" t="s">
        <v>802</v>
      </c>
      <c r="AA74" s="2" t="s">
        <v>803</v>
      </c>
      <c r="AB74" s="3">
        <v>45387</v>
      </c>
      <c r="AC74" s="2" t="s">
        <v>332</v>
      </c>
    </row>
    <row r="75" spans="1:29" ht="30" customHeight="1" x14ac:dyDescent="0.25">
      <c r="A75" s="2">
        <v>2024</v>
      </c>
      <c r="B75" s="3">
        <v>45292</v>
      </c>
      <c r="C75" s="3">
        <v>45382</v>
      </c>
      <c r="D75" s="2" t="s">
        <v>75</v>
      </c>
      <c r="E75" s="7" t="s">
        <v>164</v>
      </c>
      <c r="F75" s="5" t="s">
        <v>1530</v>
      </c>
      <c r="G75" s="16" t="s">
        <v>322</v>
      </c>
      <c r="H75" s="16" t="s">
        <v>1534</v>
      </c>
      <c r="I75" s="17" t="s">
        <v>84</v>
      </c>
      <c r="J75" s="9" t="s">
        <v>353</v>
      </c>
      <c r="K75" s="9" t="s">
        <v>330</v>
      </c>
      <c r="L75" s="9" t="s">
        <v>418</v>
      </c>
      <c r="M75" s="2" t="s">
        <v>87</v>
      </c>
      <c r="N75" s="2" t="s">
        <v>332</v>
      </c>
      <c r="O75" s="5">
        <v>1</v>
      </c>
      <c r="P75" s="4">
        <v>45295</v>
      </c>
      <c r="Q75" s="3">
        <f t="shared" si="2"/>
        <v>45295</v>
      </c>
      <c r="R75" s="2" t="s">
        <v>332</v>
      </c>
      <c r="S75" s="13" t="s">
        <v>1976</v>
      </c>
      <c r="T75" s="12">
        <v>100</v>
      </c>
      <c r="U75" s="6">
        <f t="shared" si="3"/>
        <v>100</v>
      </c>
      <c r="V75" s="13" t="s">
        <v>642</v>
      </c>
      <c r="W75" s="13" t="s">
        <v>800</v>
      </c>
      <c r="X75" s="13" t="s">
        <v>802</v>
      </c>
      <c r="Y75" s="2" t="s">
        <v>89</v>
      </c>
      <c r="Z75" s="13" t="s">
        <v>802</v>
      </c>
      <c r="AA75" s="2" t="s">
        <v>803</v>
      </c>
      <c r="AB75" s="3">
        <v>45387</v>
      </c>
      <c r="AC75" s="2" t="s">
        <v>332</v>
      </c>
    </row>
    <row r="76" spans="1:29" ht="30" customHeight="1" x14ac:dyDescent="0.25">
      <c r="A76" s="2">
        <v>2024</v>
      </c>
      <c r="B76" s="3">
        <v>45292</v>
      </c>
      <c r="C76" s="3">
        <v>45382</v>
      </c>
      <c r="D76" s="2" t="s">
        <v>75</v>
      </c>
      <c r="E76" s="7" t="s">
        <v>165</v>
      </c>
      <c r="F76" s="5" t="s">
        <v>1530</v>
      </c>
      <c r="G76" s="16" t="s">
        <v>322</v>
      </c>
      <c r="H76" s="16" t="s">
        <v>1534</v>
      </c>
      <c r="I76" s="17" t="s">
        <v>84</v>
      </c>
      <c r="J76" s="9" t="s">
        <v>353</v>
      </c>
      <c r="K76" s="9" t="s">
        <v>330</v>
      </c>
      <c r="L76" s="9" t="s">
        <v>418</v>
      </c>
      <c r="M76" s="2" t="s">
        <v>87</v>
      </c>
      <c r="N76" s="2" t="s">
        <v>332</v>
      </c>
      <c r="O76" s="5">
        <v>1</v>
      </c>
      <c r="P76" s="4">
        <v>45295</v>
      </c>
      <c r="Q76" s="3">
        <f t="shared" si="2"/>
        <v>45295</v>
      </c>
      <c r="R76" s="2" t="s">
        <v>332</v>
      </c>
      <c r="S76" s="13" t="s">
        <v>1977</v>
      </c>
      <c r="T76" s="12">
        <v>100</v>
      </c>
      <c r="U76" s="6">
        <f t="shared" si="3"/>
        <v>100</v>
      </c>
      <c r="V76" s="13" t="s">
        <v>643</v>
      </c>
      <c r="W76" s="13" t="s">
        <v>800</v>
      </c>
      <c r="X76" s="13" t="s">
        <v>802</v>
      </c>
      <c r="Y76" s="2" t="s">
        <v>89</v>
      </c>
      <c r="Z76" s="13" t="s">
        <v>802</v>
      </c>
      <c r="AA76" s="2" t="s">
        <v>803</v>
      </c>
      <c r="AB76" s="3">
        <v>45387</v>
      </c>
      <c r="AC76" s="2" t="s">
        <v>332</v>
      </c>
    </row>
    <row r="77" spans="1:29" ht="30" customHeight="1" x14ac:dyDescent="0.25">
      <c r="A77" s="2">
        <v>2024</v>
      </c>
      <c r="B77" s="3">
        <v>45292</v>
      </c>
      <c r="C77" s="3">
        <v>45382</v>
      </c>
      <c r="D77" s="2" t="s">
        <v>75</v>
      </c>
      <c r="E77" s="7" t="s">
        <v>166</v>
      </c>
      <c r="F77" s="5" t="s">
        <v>1530</v>
      </c>
      <c r="G77" s="16" t="s">
        <v>322</v>
      </c>
      <c r="H77" s="16" t="s">
        <v>1534</v>
      </c>
      <c r="I77" s="17" t="s">
        <v>84</v>
      </c>
      <c r="J77" s="9" t="s">
        <v>353</v>
      </c>
      <c r="K77" s="9" t="s">
        <v>330</v>
      </c>
      <c r="L77" s="9" t="s">
        <v>418</v>
      </c>
      <c r="M77" s="2" t="s">
        <v>87</v>
      </c>
      <c r="N77" s="2" t="s">
        <v>332</v>
      </c>
      <c r="O77" s="5">
        <v>1</v>
      </c>
      <c r="P77" s="4">
        <v>45295</v>
      </c>
      <c r="Q77" s="3">
        <f t="shared" si="2"/>
        <v>45295</v>
      </c>
      <c r="R77" s="2" t="s">
        <v>332</v>
      </c>
      <c r="S77" s="13" t="s">
        <v>1978</v>
      </c>
      <c r="T77" s="12">
        <v>100</v>
      </c>
      <c r="U77" s="6">
        <f t="shared" si="3"/>
        <v>100</v>
      </c>
      <c r="V77" s="15" t="s">
        <v>644</v>
      </c>
      <c r="W77" s="13" t="s">
        <v>800</v>
      </c>
      <c r="X77" s="13" t="s">
        <v>802</v>
      </c>
      <c r="Y77" s="2" t="s">
        <v>89</v>
      </c>
      <c r="Z77" s="13" t="s">
        <v>802</v>
      </c>
      <c r="AA77" s="2" t="s">
        <v>803</v>
      </c>
      <c r="AB77" s="3">
        <v>45387</v>
      </c>
      <c r="AC77" s="2" t="s">
        <v>332</v>
      </c>
    </row>
    <row r="78" spans="1:29" ht="30" customHeight="1" x14ac:dyDescent="0.25">
      <c r="A78" s="2">
        <v>2024</v>
      </c>
      <c r="B78" s="3">
        <v>45292</v>
      </c>
      <c r="C78" s="3">
        <v>45382</v>
      </c>
      <c r="D78" s="2" t="s">
        <v>75</v>
      </c>
      <c r="E78" s="7" t="s">
        <v>167</v>
      </c>
      <c r="F78" s="5" t="s">
        <v>1530</v>
      </c>
      <c r="G78" s="16" t="s">
        <v>322</v>
      </c>
      <c r="H78" s="16" t="s">
        <v>1534</v>
      </c>
      <c r="I78" s="17" t="s">
        <v>84</v>
      </c>
      <c r="J78" s="9" t="s">
        <v>353</v>
      </c>
      <c r="K78" s="9" t="s">
        <v>330</v>
      </c>
      <c r="L78" s="9" t="s">
        <v>418</v>
      </c>
      <c r="M78" s="2" t="s">
        <v>87</v>
      </c>
      <c r="N78" s="2" t="s">
        <v>332</v>
      </c>
      <c r="O78" s="5">
        <v>1</v>
      </c>
      <c r="P78" s="4">
        <v>45295</v>
      </c>
      <c r="Q78" s="3">
        <f t="shared" si="2"/>
        <v>45295</v>
      </c>
      <c r="R78" s="2" t="s">
        <v>332</v>
      </c>
      <c r="S78" s="13" t="s">
        <v>1979</v>
      </c>
      <c r="T78" s="12">
        <v>100</v>
      </c>
      <c r="U78" s="6">
        <f t="shared" si="3"/>
        <v>100</v>
      </c>
      <c r="V78" s="15" t="s">
        <v>645</v>
      </c>
      <c r="W78" s="13" t="s">
        <v>800</v>
      </c>
      <c r="X78" s="13" t="s">
        <v>802</v>
      </c>
      <c r="Y78" s="2" t="s">
        <v>89</v>
      </c>
      <c r="Z78" s="13" t="s">
        <v>802</v>
      </c>
      <c r="AA78" s="2" t="s">
        <v>803</v>
      </c>
      <c r="AB78" s="3">
        <v>45387</v>
      </c>
      <c r="AC78" s="2" t="s">
        <v>332</v>
      </c>
    </row>
    <row r="79" spans="1:29" ht="30" customHeight="1" x14ac:dyDescent="0.25">
      <c r="A79" s="2">
        <v>2024</v>
      </c>
      <c r="B79" s="3">
        <v>45292</v>
      </c>
      <c r="C79" s="3">
        <v>45382</v>
      </c>
      <c r="D79" s="2" t="s">
        <v>75</v>
      </c>
      <c r="E79" s="7" t="s">
        <v>168</v>
      </c>
      <c r="F79" s="5" t="s">
        <v>1530</v>
      </c>
      <c r="G79" s="16" t="s">
        <v>322</v>
      </c>
      <c r="H79" s="16" t="s">
        <v>1534</v>
      </c>
      <c r="I79" s="17" t="s">
        <v>84</v>
      </c>
      <c r="J79" s="9" t="s">
        <v>353</v>
      </c>
      <c r="K79" s="9" t="s">
        <v>330</v>
      </c>
      <c r="L79" s="9" t="s">
        <v>418</v>
      </c>
      <c r="M79" s="2" t="s">
        <v>87</v>
      </c>
      <c r="N79" s="2" t="s">
        <v>332</v>
      </c>
      <c r="O79" s="5">
        <v>1</v>
      </c>
      <c r="P79" s="4">
        <v>45295</v>
      </c>
      <c r="Q79" s="3">
        <f t="shared" si="2"/>
        <v>45295</v>
      </c>
      <c r="R79" s="2" t="s">
        <v>332</v>
      </c>
      <c r="S79" s="13" t="s">
        <v>1980</v>
      </c>
      <c r="T79" s="12">
        <v>100</v>
      </c>
      <c r="U79" s="6">
        <f t="shared" si="3"/>
        <v>100</v>
      </c>
      <c r="V79" s="13" t="s">
        <v>646</v>
      </c>
      <c r="W79" s="13" t="s">
        <v>800</v>
      </c>
      <c r="X79" s="13" t="s">
        <v>802</v>
      </c>
      <c r="Y79" s="2" t="s">
        <v>89</v>
      </c>
      <c r="Z79" s="13" t="s">
        <v>802</v>
      </c>
      <c r="AA79" s="2" t="s">
        <v>803</v>
      </c>
      <c r="AB79" s="3">
        <v>45387</v>
      </c>
      <c r="AC79" s="2" t="s">
        <v>332</v>
      </c>
    </row>
    <row r="80" spans="1:29" ht="30" customHeight="1" x14ac:dyDescent="0.25">
      <c r="A80" s="2">
        <v>2024</v>
      </c>
      <c r="B80" s="3">
        <v>45292</v>
      </c>
      <c r="C80" s="3">
        <v>45382</v>
      </c>
      <c r="D80" s="2" t="s">
        <v>75</v>
      </c>
      <c r="E80" s="7" t="s">
        <v>169</v>
      </c>
      <c r="F80" s="5" t="s">
        <v>1530</v>
      </c>
      <c r="G80" s="16" t="s">
        <v>322</v>
      </c>
      <c r="H80" s="16" t="s">
        <v>1534</v>
      </c>
      <c r="I80" s="17" t="s">
        <v>84</v>
      </c>
      <c r="J80" s="9" t="s">
        <v>353</v>
      </c>
      <c r="K80" s="9" t="s">
        <v>330</v>
      </c>
      <c r="L80" s="9" t="s">
        <v>418</v>
      </c>
      <c r="M80" s="2" t="s">
        <v>87</v>
      </c>
      <c r="N80" s="2" t="s">
        <v>332</v>
      </c>
      <c r="O80" s="5">
        <v>1</v>
      </c>
      <c r="P80" s="4">
        <v>45295</v>
      </c>
      <c r="Q80" s="3">
        <f t="shared" si="2"/>
        <v>45295</v>
      </c>
      <c r="R80" s="2" t="s">
        <v>332</v>
      </c>
      <c r="S80" s="13" t="s">
        <v>1981</v>
      </c>
      <c r="T80" s="12">
        <v>100</v>
      </c>
      <c r="U80" s="6">
        <f t="shared" si="3"/>
        <v>100</v>
      </c>
      <c r="V80" s="13" t="s">
        <v>647</v>
      </c>
      <c r="W80" s="13" t="s">
        <v>800</v>
      </c>
      <c r="X80" s="13" t="s">
        <v>802</v>
      </c>
      <c r="Y80" s="2" t="s">
        <v>89</v>
      </c>
      <c r="Z80" s="13" t="s">
        <v>802</v>
      </c>
      <c r="AA80" s="2" t="s">
        <v>803</v>
      </c>
      <c r="AB80" s="3">
        <v>45387</v>
      </c>
      <c r="AC80" s="2" t="s">
        <v>332</v>
      </c>
    </row>
    <row r="81" spans="1:29" ht="30" customHeight="1" x14ac:dyDescent="0.25">
      <c r="A81" s="2">
        <v>2024</v>
      </c>
      <c r="B81" s="3">
        <v>45292</v>
      </c>
      <c r="C81" s="3">
        <v>45382</v>
      </c>
      <c r="D81" s="2" t="s">
        <v>75</v>
      </c>
      <c r="E81" s="7" t="s">
        <v>170</v>
      </c>
      <c r="F81" s="5" t="s">
        <v>1530</v>
      </c>
      <c r="G81" s="16" t="s">
        <v>322</v>
      </c>
      <c r="H81" s="16" t="s">
        <v>1534</v>
      </c>
      <c r="I81" s="17" t="s">
        <v>84</v>
      </c>
      <c r="J81" s="9" t="s">
        <v>419</v>
      </c>
      <c r="K81" s="9" t="s">
        <v>357</v>
      </c>
      <c r="L81" s="9" t="s">
        <v>420</v>
      </c>
      <c r="M81" s="2" t="s">
        <v>86</v>
      </c>
      <c r="N81" s="2" t="s">
        <v>332</v>
      </c>
      <c r="O81" s="5">
        <v>1</v>
      </c>
      <c r="P81" s="4">
        <v>45306</v>
      </c>
      <c r="Q81" s="3">
        <f t="shared" si="2"/>
        <v>45306</v>
      </c>
      <c r="R81" s="2" t="s">
        <v>332</v>
      </c>
      <c r="S81" s="13" t="s">
        <v>1982</v>
      </c>
      <c r="T81" s="12">
        <f>100+145.5</f>
        <v>245.5</v>
      </c>
      <c r="U81" s="6">
        <f t="shared" si="3"/>
        <v>245.5</v>
      </c>
      <c r="V81" s="13" t="s">
        <v>648</v>
      </c>
      <c r="W81" s="13" t="s">
        <v>800</v>
      </c>
      <c r="X81" s="13" t="s">
        <v>802</v>
      </c>
      <c r="Y81" s="2" t="s">
        <v>89</v>
      </c>
      <c r="Z81" s="13" t="s">
        <v>802</v>
      </c>
      <c r="AA81" s="2" t="s">
        <v>803</v>
      </c>
      <c r="AB81" s="3">
        <v>45387</v>
      </c>
      <c r="AC81" s="2" t="s">
        <v>332</v>
      </c>
    </row>
    <row r="82" spans="1:29" ht="30" customHeight="1" x14ac:dyDescent="0.25">
      <c r="A82" s="2">
        <v>2024</v>
      </c>
      <c r="B82" s="3">
        <v>45292</v>
      </c>
      <c r="C82" s="3">
        <v>45382</v>
      </c>
      <c r="D82" s="2" t="s">
        <v>75</v>
      </c>
      <c r="E82" s="7" t="s">
        <v>171</v>
      </c>
      <c r="F82" s="5" t="s">
        <v>1530</v>
      </c>
      <c r="G82" s="16" t="s">
        <v>322</v>
      </c>
      <c r="H82" s="16" t="s">
        <v>1534</v>
      </c>
      <c r="I82" s="17" t="s">
        <v>84</v>
      </c>
      <c r="J82" s="9" t="s">
        <v>421</v>
      </c>
      <c r="K82" s="9" t="s">
        <v>334</v>
      </c>
      <c r="L82" s="9" t="s">
        <v>422</v>
      </c>
      <c r="M82" s="2" t="s">
        <v>87</v>
      </c>
      <c r="N82" s="2" t="s">
        <v>332</v>
      </c>
      <c r="O82" s="5">
        <v>1</v>
      </c>
      <c r="P82" s="4">
        <v>45306</v>
      </c>
      <c r="Q82" s="3">
        <f t="shared" si="2"/>
        <v>45306</v>
      </c>
      <c r="R82" s="2" t="s">
        <v>332</v>
      </c>
      <c r="S82" s="13" t="s">
        <v>1983</v>
      </c>
      <c r="T82" s="12">
        <v>100</v>
      </c>
      <c r="U82" s="6">
        <f t="shared" si="3"/>
        <v>100</v>
      </c>
      <c r="V82" s="13" t="s">
        <v>649</v>
      </c>
      <c r="W82" s="13" t="s">
        <v>800</v>
      </c>
      <c r="X82" s="13" t="s">
        <v>802</v>
      </c>
      <c r="Y82" s="2" t="s">
        <v>89</v>
      </c>
      <c r="Z82" s="13" t="s">
        <v>802</v>
      </c>
      <c r="AA82" s="2" t="s">
        <v>803</v>
      </c>
      <c r="AB82" s="3">
        <v>45387</v>
      </c>
      <c r="AC82" s="2" t="s">
        <v>332</v>
      </c>
    </row>
    <row r="83" spans="1:29" ht="30" customHeight="1" x14ac:dyDescent="0.25">
      <c r="A83" s="2">
        <v>2024</v>
      </c>
      <c r="B83" s="3">
        <v>45292</v>
      </c>
      <c r="C83" s="3">
        <v>45382</v>
      </c>
      <c r="D83" s="2" t="s">
        <v>75</v>
      </c>
      <c r="E83" s="7" t="s">
        <v>172</v>
      </c>
      <c r="F83" s="5" t="s">
        <v>1530</v>
      </c>
      <c r="G83" s="16" t="s">
        <v>322</v>
      </c>
      <c r="H83" s="16" t="s">
        <v>1534</v>
      </c>
      <c r="I83" s="17" t="s">
        <v>84</v>
      </c>
      <c r="J83" s="9" t="s">
        <v>423</v>
      </c>
      <c r="K83" s="9" t="s">
        <v>424</v>
      </c>
      <c r="L83" s="9" t="s">
        <v>357</v>
      </c>
      <c r="M83" s="2" t="s">
        <v>86</v>
      </c>
      <c r="N83" s="2" t="s">
        <v>332</v>
      </c>
      <c r="O83" s="5">
        <v>1</v>
      </c>
      <c r="P83" s="4">
        <v>45306</v>
      </c>
      <c r="Q83" s="3">
        <f t="shared" si="2"/>
        <v>45306</v>
      </c>
      <c r="R83" s="2" t="s">
        <v>332</v>
      </c>
      <c r="S83" s="13" t="s">
        <v>1984</v>
      </c>
      <c r="T83" s="12">
        <f>100+10</f>
        <v>110</v>
      </c>
      <c r="U83" s="6">
        <f t="shared" si="3"/>
        <v>110</v>
      </c>
      <c r="V83" s="13" t="s">
        <v>650</v>
      </c>
      <c r="W83" s="13" t="s">
        <v>800</v>
      </c>
      <c r="X83" s="13" t="s">
        <v>802</v>
      </c>
      <c r="Y83" s="2" t="s">
        <v>89</v>
      </c>
      <c r="Z83" s="13" t="s">
        <v>802</v>
      </c>
      <c r="AA83" s="2" t="s">
        <v>803</v>
      </c>
      <c r="AB83" s="3">
        <v>45387</v>
      </c>
      <c r="AC83" s="2" t="s">
        <v>332</v>
      </c>
    </row>
    <row r="84" spans="1:29" ht="30" customHeight="1" x14ac:dyDescent="0.25">
      <c r="A84" s="2">
        <v>2024</v>
      </c>
      <c r="B84" s="3">
        <v>45292</v>
      </c>
      <c r="C84" s="3">
        <v>45382</v>
      </c>
      <c r="D84" s="2" t="s">
        <v>75</v>
      </c>
      <c r="E84" s="7" t="s">
        <v>173</v>
      </c>
      <c r="F84" s="5" t="s">
        <v>1530</v>
      </c>
      <c r="G84" s="16" t="s">
        <v>322</v>
      </c>
      <c r="H84" s="16" t="s">
        <v>1534</v>
      </c>
      <c r="I84" s="17" t="s">
        <v>84</v>
      </c>
      <c r="J84" s="9" t="s">
        <v>425</v>
      </c>
      <c r="K84" s="9" t="s">
        <v>426</v>
      </c>
      <c r="L84" s="9" t="s">
        <v>427</v>
      </c>
      <c r="M84" s="2" t="s">
        <v>87</v>
      </c>
      <c r="N84" s="2" t="s">
        <v>332</v>
      </c>
      <c r="O84" s="5">
        <v>1</v>
      </c>
      <c r="P84" s="4">
        <v>45307</v>
      </c>
      <c r="Q84" s="3">
        <f t="shared" si="2"/>
        <v>45307</v>
      </c>
      <c r="R84" s="2" t="s">
        <v>332</v>
      </c>
      <c r="S84" s="13" t="s">
        <v>1985</v>
      </c>
      <c r="T84" s="12">
        <v>100</v>
      </c>
      <c r="U84" s="6">
        <f t="shared" si="3"/>
        <v>100</v>
      </c>
      <c r="V84" s="13" t="s">
        <v>651</v>
      </c>
      <c r="W84" s="13" t="s">
        <v>800</v>
      </c>
      <c r="X84" s="13" t="s">
        <v>802</v>
      </c>
      <c r="Y84" s="2" t="s">
        <v>89</v>
      </c>
      <c r="Z84" s="13" t="s">
        <v>802</v>
      </c>
      <c r="AA84" s="2" t="s">
        <v>803</v>
      </c>
      <c r="AB84" s="3">
        <v>45387</v>
      </c>
      <c r="AC84" s="2" t="s">
        <v>332</v>
      </c>
    </row>
    <row r="85" spans="1:29" ht="30" customHeight="1" x14ac:dyDescent="0.25">
      <c r="A85" s="2">
        <v>2024</v>
      </c>
      <c r="B85" s="3">
        <v>45292</v>
      </c>
      <c r="C85" s="3">
        <v>45382</v>
      </c>
      <c r="D85" s="2" t="s">
        <v>75</v>
      </c>
      <c r="E85" s="7" t="s">
        <v>174</v>
      </c>
      <c r="F85" s="5" t="s">
        <v>1530</v>
      </c>
      <c r="G85" s="16" t="s">
        <v>322</v>
      </c>
      <c r="H85" s="16" t="s">
        <v>1534</v>
      </c>
      <c r="I85" s="17" t="s">
        <v>84</v>
      </c>
      <c r="J85" s="9" t="s">
        <v>428</v>
      </c>
      <c r="K85" s="9" t="s">
        <v>429</v>
      </c>
      <c r="L85" s="9" t="s">
        <v>430</v>
      </c>
      <c r="M85" s="2" t="s">
        <v>86</v>
      </c>
      <c r="N85" s="2" t="s">
        <v>332</v>
      </c>
      <c r="O85" s="5">
        <v>1</v>
      </c>
      <c r="P85" s="4">
        <v>45307</v>
      </c>
      <c r="Q85" s="3">
        <f t="shared" si="2"/>
        <v>45307</v>
      </c>
      <c r="R85" s="2" t="s">
        <v>332</v>
      </c>
      <c r="S85" s="13" t="s">
        <v>1986</v>
      </c>
      <c r="T85" s="12">
        <v>100</v>
      </c>
      <c r="U85" s="6">
        <f t="shared" si="3"/>
        <v>100</v>
      </c>
      <c r="V85" s="13" t="s">
        <v>652</v>
      </c>
      <c r="W85" s="13" t="s">
        <v>800</v>
      </c>
      <c r="X85" s="13" t="s">
        <v>802</v>
      </c>
      <c r="Y85" s="2" t="s">
        <v>89</v>
      </c>
      <c r="Z85" s="13" t="s">
        <v>802</v>
      </c>
      <c r="AA85" s="2" t="s">
        <v>803</v>
      </c>
      <c r="AB85" s="3">
        <v>45387</v>
      </c>
      <c r="AC85" s="2" t="s">
        <v>332</v>
      </c>
    </row>
    <row r="86" spans="1:29" ht="30" customHeight="1" x14ac:dyDescent="0.25">
      <c r="A86" s="2">
        <v>2024</v>
      </c>
      <c r="B86" s="3">
        <v>45292</v>
      </c>
      <c r="C86" s="3">
        <v>45382</v>
      </c>
      <c r="D86" s="2" t="s">
        <v>75</v>
      </c>
      <c r="E86" s="7" t="s">
        <v>175</v>
      </c>
      <c r="F86" s="5" t="s">
        <v>1530</v>
      </c>
      <c r="G86" s="16" t="s">
        <v>322</v>
      </c>
      <c r="H86" s="16" t="s">
        <v>1534</v>
      </c>
      <c r="I86" s="17" t="s">
        <v>84</v>
      </c>
      <c r="J86" s="9" t="s">
        <v>431</v>
      </c>
      <c r="K86" s="9" t="s">
        <v>368</v>
      </c>
      <c r="L86" s="9" t="s">
        <v>432</v>
      </c>
      <c r="M86" s="2" t="s">
        <v>86</v>
      </c>
      <c r="N86" s="2" t="s">
        <v>332</v>
      </c>
      <c r="O86" s="5">
        <v>1</v>
      </c>
      <c r="P86" s="4">
        <v>45309</v>
      </c>
      <c r="Q86" s="3">
        <f t="shared" si="2"/>
        <v>45309</v>
      </c>
      <c r="R86" s="2" t="s">
        <v>332</v>
      </c>
      <c r="S86" s="13" t="s">
        <v>1987</v>
      </c>
      <c r="T86" s="12">
        <f>100+134</f>
        <v>234</v>
      </c>
      <c r="U86" s="6">
        <f t="shared" si="3"/>
        <v>234</v>
      </c>
      <c r="V86" s="13" t="s">
        <v>653</v>
      </c>
      <c r="W86" s="13" t="s">
        <v>800</v>
      </c>
      <c r="X86" s="13" t="s">
        <v>802</v>
      </c>
      <c r="Y86" s="2" t="s">
        <v>89</v>
      </c>
      <c r="Z86" s="13" t="s">
        <v>802</v>
      </c>
      <c r="AA86" s="2" t="s">
        <v>803</v>
      </c>
      <c r="AB86" s="3">
        <v>45387</v>
      </c>
      <c r="AC86" s="2" t="s">
        <v>332</v>
      </c>
    </row>
    <row r="87" spans="1:29" ht="30" customHeight="1" x14ac:dyDescent="0.25">
      <c r="A87" s="2">
        <v>2024</v>
      </c>
      <c r="B87" s="3">
        <v>45292</v>
      </c>
      <c r="C87" s="3">
        <v>45382</v>
      </c>
      <c r="D87" s="2" t="s">
        <v>75</v>
      </c>
      <c r="E87" s="7" t="s">
        <v>176</v>
      </c>
      <c r="F87" s="5" t="s">
        <v>1530</v>
      </c>
      <c r="G87" s="16" t="s">
        <v>322</v>
      </c>
      <c r="H87" s="16" t="s">
        <v>1534</v>
      </c>
      <c r="I87" s="17" t="s">
        <v>84</v>
      </c>
      <c r="J87" s="9" t="s">
        <v>370</v>
      </c>
      <c r="K87" s="9" t="s">
        <v>365</v>
      </c>
      <c r="L87" s="9" t="s">
        <v>371</v>
      </c>
      <c r="M87" s="2" t="s">
        <v>86</v>
      </c>
      <c r="N87" s="2" t="s">
        <v>332</v>
      </c>
      <c r="O87" s="5">
        <v>1</v>
      </c>
      <c r="P87" s="4">
        <v>45324</v>
      </c>
      <c r="Q87" s="3">
        <f t="shared" si="2"/>
        <v>45324</v>
      </c>
      <c r="R87" s="2" t="s">
        <v>332</v>
      </c>
      <c r="S87" s="13" t="s">
        <v>1988</v>
      </c>
      <c r="T87" s="12">
        <v>150</v>
      </c>
      <c r="U87" s="6">
        <f t="shared" si="3"/>
        <v>150</v>
      </c>
      <c r="V87" s="13" t="s">
        <v>654</v>
      </c>
      <c r="W87" s="13" t="s">
        <v>800</v>
      </c>
      <c r="X87" s="13" t="s">
        <v>802</v>
      </c>
      <c r="Y87" s="2" t="s">
        <v>89</v>
      </c>
      <c r="Z87" s="13" t="s">
        <v>802</v>
      </c>
      <c r="AA87" s="2" t="s">
        <v>803</v>
      </c>
      <c r="AB87" s="3">
        <v>45387</v>
      </c>
      <c r="AC87" s="2" t="s">
        <v>332</v>
      </c>
    </row>
    <row r="88" spans="1:29" ht="30" customHeight="1" x14ac:dyDescent="0.25">
      <c r="A88" s="2">
        <v>2024</v>
      </c>
      <c r="B88" s="3">
        <v>45292</v>
      </c>
      <c r="C88" s="3">
        <v>45382</v>
      </c>
      <c r="D88" s="2" t="s">
        <v>75</v>
      </c>
      <c r="E88" s="7" t="s">
        <v>177</v>
      </c>
      <c r="F88" s="5" t="s">
        <v>1530</v>
      </c>
      <c r="G88" s="16" t="s">
        <v>322</v>
      </c>
      <c r="H88" s="16" t="s">
        <v>1534</v>
      </c>
      <c r="I88" s="17" t="s">
        <v>84</v>
      </c>
      <c r="J88" s="9" t="s">
        <v>433</v>
      </c>
      <c r="K88" s="9" t="s">
        <v>368</v>
      </c>
      <c r="L88" s="9" t="s">
        <v>434</v>
      </c>
      <c r="M88" s="2" t="s">
        <v>86</v>
      </c>
      <c r="N88" s="2" t="s">
        <v>332</v>
      </c>
      <c r="O88" s="5">
        <v>1</v>
      </c>
      <c r="P88" s="4">
        <v>45296</v>
      </c>
      <c r="Q88" s="3">
        <f t="shared" si="2"/>
        <v>45296</v>
      </c>
      <c r="R88" s="2" t="s">
        <v>332</v>
      </c>
      <c r="S88" s="13" t="s">
        <v>1989</v>
      </c>
      <c r="T88" s="12">
        <f>100+560</f>
        <v>660</v>
      </c>
      <c r="U88" s="6">
        <f t="shared" si="3"/>
        <v>660</v>
      </c>
      <c r="V88" s="13" t="s">
        <v>655</v>
      </c>
      <c r="W88" s="13" t="s">
        <v>800</v>
      </c>
      <c r="X88" s="13" t="s">
        <v>802</v>
      </c>
      <c r="Y88" s="2" t="s">
        <v>89</v>
      </c>
      <c r="Z88" s="13" t="s">
        <v>802</v>
      </c>
      <c r="AA88" s="2" t="s">
        <v>803</v>
      </c>
      <c r="AB88" s="3">
        <v>45387</v>
      </c>
      <c r="AC88" s="2" t="s">
        <v>332</v>
      </c>
    </row>
    <row r="89" spans="1:29" ht="30" customHeight="1" x14ac:dyDescent="0.25">
      <c r="A89" s="2">
        <v>2024</v>
      </c>
      <c r="B89" s="3">
        <v>45292</v>
      </c>
      <c r="C89" s="3">
        <v>45382</v>
      </c>
      <c r="D89" s="2" t="s">
        <v>75</v>
      </c>
      <c r="E89" s="7" t="s">
        <v>178</v>
      </c>
      <c r="F89" s="5" t="s">
        <v>1530</v>
      </c>
      <c r="G89" s="16" t="s">
        <v>322</v>
      </c>
      <c r="H89" s="16" t="s">
        <v>1534</v>
      </c>
      <c r="I89" s="17" t="s">
        <v>84</v>
      </c>
      <c r="J89" s="9" t="s">
        <v>435</v>
      </c>
      <c r="K89" s="9" t="s">
        <v>330</v>
      </c>
      <c r="L89" s="9" t="s">
        <v>436</v>
      </c>
      <c r="M89" s="2" t="s">
        <v>86</v>
      </c>
      <c r="N89" s="2" t="s">
        <v>332</v>
      </c>
      <c r="O89" s="5">
        <v>1</v>
      </c>
      <c r="P89" s="4">
        <v>45302</v>
      </c>
      <c r="Q89" s="3">
        <f t="shared" si="2"/>
        <v>45302</v>
      </c>
      <c r="R89" s="2" t="s">
        <v>332</v>
      </c>
      <c r="S89" s="13" t="s">
        <v>1990</v>
      </c>
      <c r="T89" s="12">
        <v>100</v>
      </c>
      <c r="U89" s="6">
        <f t="shared" si="3"/>
        <v>100</v>
      </c>
      <c r="V89" s="13" t="s">
        <v>656</v>
      </c>
      <c r="W89" s="13" t="s">
        <v>800</v>
      </c>
      <c r="X89" s="13" t="s">
        <v>802</v>
      </c>
      <c r="Y89" s="2" t="s">
        <v>89</v>
      </c>
      <c r="Z89" s="13" t="s">
        <v>802</v>
      </c>
      <c r="AA89" s="2" t="s">
        <v>803</v>
      </c>
      <c r="AB89" s="3">
        <v>45387</v>
      </c>
      <c r="AC89" s="2" t="s">
        <v>332</v>
      </c>
    </row>
    <row r="90" spans="1:29" ht="30" customHeight="1" x14ac:dyDescent="0.25">
      <c r="A90" s="2">
        <v>2024</v>
      </c>
      <c r="B90" s="3">
        <v>45292</v>
      </c>
      <c r="C90" s="3">
        <v>45382</v>
      </c>
      <c r="D90" s="2" t="s">
        <v>75</v>
      </c>
      <c r="E90" s="7" t="s">
        <v>179</v>
      </c>
      <c r="F90" s="5" t="s">
        <v>1530</v>
      </c>
      <c r="G90" s="16" t="s">
        <v>322</v>
      </c>
      <c r="H90" s="16" t="s">
        <v>1534</v>
      </c>
      <c r="I90" s="17" t="s">
        <v>84</v>
      </c>
      <c r="J90" s="9" t="s">
        <v>437</v>
      </c>
      <c r="K90" s="9" t="s">
        <v>357</v>
      </c>
      <c r="L90" s="9" t="s">
        <v>438</v>
      </c>
      <c r="M90" s="2" t="s">
        <v>87</v>
      </c>
      <c r="N90" s="2" t="s">
        <v>332</v>
      </c>
      <c r="O90" s="5">
        <v>1</v>
      </c>
      <c r="P90" s="4">
        <v>45302</v>
      </c>
      <c r="Q90" s="3">
        <f t="shared" si="2"/>
        <v>45302</v>
      </c>
      <c r="R90" s="2" t="s">
        <v>332</v>
      </c>
      <c r="S90" s="13" t="s">
        <v>1991</v>
      </c>
      <c r="T90" s="12">
        <v>120</v>
      </c>
      <c r="U90" s="6">
        <f t="shared" si="3"/>
        <v>120</v>
      </c>
      <c r="V90" s="13" t="s">
        <v>657</v>
      </c>
      <c r="W90" s="13" t="s">
        <v>800</v>
      </c>
      <c r="X90" s="13" t="s">
        <v>802</v>
      </c>
      <c r="Y90" s="2" t="s">
        <v>89</v>
      </c>
      <c r="Z90" s="13" t="s">
        <v>802</v>
      </c>
      <c r="AA90" s="2" t="s">
        <v>803</v>
      </c>
      <c r="AB90" s="3">
        <v>45387</v>
      </c>
      <c r="AC90" s="2" t="s">
        <v>332</v>
      </c>
    </row>
    <row r="91" spans="1:29" ht="30" customHeight="1" x14ac:dyDescent="0.25">
      <c r="A91" s="2">
        <v>2024</v>
      </c>
      <c r="B91" s="3">
        <v>45292</v>
      </c>
      <c r="C91" s="3">
        <v>45382</v>
      </c>
      <c r="D91" s="2" t="s">
        <v>75</v>
      </c>
      <c r="E91" s="7" t="s">
        <v>180</v>
      </c>
      <c r="F91" s="5" t="s">
        <v>1530</v>
      </c>
      <c r="G91" s="16" t="s">
        <v>322</v>
      </c>
      <c r="H91" s="16" t="s">
        <v>1534</v>
      </c>
      <c r="I91" s="17" t="s">
        <v>84</v>
      </c>
      <c r="J91" s="9" t="s">
        <v>439</v>
      </c>
      <c r="K91" s="9" t="s">
        <v>440</v>
      </c>
      <c r="L91" s="9" t="s">
        <v>391</v>
      </c>
      <c r="M91" s="2" t="s">
        <v>87</v>
      </c>
      <c r="N91" s="2" t="s">
        <v>332</v>
      </c>
      <c r="O91" s="5">
        <v>1</v>
      </c>
      <c r="P91" s="4">
        <v>44937</v>
      </c>
      <c r="Q91" s="3">
        <f t="shared" si="2"/>
        <v>44937</v>
      </c>
      <c r="R91" s="2" t="s">
        <v>332</v>
      </c>
      <c r="S91" s="13" t="s">
        <v>1992</v>
      </c>
      <c r="T91" s="12">
        <f>100+1</f>
        <v>101</v>
      </c>
      <c r="U91" s="6">
        <f t="shared" si="3"/>
        <v>101</v>
      </c>
      <c r="V91" s="13" t="s">
        <v>658</v>
      </c>
      <c r="W91" s="13" t="s">
        <v>800</v>
      </c>
      <c r="X91" s="13" t="s">
        <v>802</v>
      </c>
      <c r="Y91" s="2" t="s">
        <v>89</v>
      </c>
      <c r="Z91" s="13" t="s">
        <v>802</v>
      </c>
      <c r="AA91" s="2" t="s">
        <v>803</v>
      </c>
      <c r="AB91" s="3">
        <v>45387</v>
      </c>
      <c r="AC91" s="2" t="s">
        <v>332</v>
      </c>
    </row>
    <row r="92" spans="1:29" ht="30" customHeight="1" x14ac:dyDescent="0.25">
      <c r="A92" s="2">
        <v>2024</v>
      </c>
      <c r="B92" s="3">
        <v>45292</v>
      </c>
      <c r="C92" s="3">
        <v>45382</v>
      </c>
      <c r="D92" s="2" t="s">
        <v>75</v>
      </c>
      <c r="E92" s="7" t="s">
        <v>181</v>
      </c>
      <c r="F92" s="5" t="s">
        <v>1530</v>
      </c>
      <c r="G92" s="16" t="s">
        <v>322</v>
      </c>
      <c r="H92" s="16" t="s">
        <v>1534</v>
      </c>
      <c r="I92" s="17" t="s">
        <v>84</v>
      </c>
      <c r="J92" s="9" t="s">
        <v>441</v>
      </c>
      <c r="K92" s="9" t="s">
        <v>442</v>
      </c>
      <c r="L92" s="9" t="s">
        <v>443</v>
      </c>
      <c r="M92" s="2" t="s">
        <v>87</v>
      </c>
      <c r="N92" s="2" t="s">
        <v>332</v>
      </c>
      <c r="O92" s="5">
        <v>1</v>
      </c>
      <c r="P92" s="4">
        <v>45300</v>
      </c>
      <c r="Q92" s="3">
        <f t="shared" si="2"/>
        <v>45300</v>
      </c>
      <c r="R92" s="2" t="s">
        <v>332</v>
      </c>
      <c r="S92" s="13" t="s">
        <v>1993</v>
      </c>
      <c r="T92" s="12">
        <v>120</v>
      </c>
      <c r="U92" s="6">
        <f t="shared" si="3"/>
        <v>120</v>
      </c>
      <c r="V92" s="13" t="s">
        <v>659</v>
      </c>
      <c r="W92" s="13" t="s">
        <v>800</v>
      </c>
      <c r="X92" s="13" t="s">
        <v>802</v>
      </c>
      <c r="Y92" s="2" t="s">
        <v>89</v>
      </c>
      <c r="Z92" s="13" t="s">
        <v>802</v>
      </c>
      <c r="AA92" s="2" t="s">
        <v>803</v>
      </c>
      <c r="AB92" s="3">
        <v>45387</v>
      </c>
      <c r="AC92" s="2" t="s">
        <v>332</v>
      </c>
    </row>
    <row r="93" spans="1:29" ht="30" customHeight="1" x14ac:dyDescent="0.25">
      <c r="A93" s="2">
        <v>2024</v>
      </c>
      <c r="B93" s="3">
        <v>45292</v>
      </c>
      <c r="C93" s="3">
        <v>45382</v>
      </c>
      <c r="D93" s="2" t="s">
        <v>75</v>
      </c>
      <c r="E93" s="7" t="s">
        <v>182</v>
      </c>
      <c r="F93" s="5" t="s">
        <v>1530</v>
      </c>
      <c r="G93" s="16" t="s">
        <v>322</v>
      </c>
      <c r="H93" s="16" t="s">
        <v>1534</v>
      </c>
      <c r="I93" s="17" t="s">
        <v>84</v>
      </c>
      <c r="J93" s="9" t="s">
        <v>444</v>
      </c>
      <c r="K93" s="9" t="s">
        <v>445</v>
      </c>
      <c r="L93" s="9" t="s">
        <v>337</v>
      </c>
      <c r="M93" s="2" t="s">
        <v>87</v>
      </c>
      <c r="N93" s="2" t="s">
        <v>332</v>
      </c>
      <c r="O93" s="5">
        <v>1</v>
      </c>
      <c r="P93" s="4">
        <v>44941</v>
      </c>
      <c r="Q93" s="3">
        <f t="shared" si="2"/>
        <v>44941</v>
      </c>
      <c r="R93" s="2" t="s">
        <v>332</v>
      </c>
      <c r="S93" s="13" t="s">
        <v>1994</v>
      </c>
      <c r="T93" s="12">
        <v>100</v>
      </c>
      <c r="U93" s="6">
        <f t="shared" si="3"/>
        <v>100</v>
      </c>
      <c r="V93" s="13" t="s">
        <v>660</v>
      </c>
      <c r="W93" s="13" t="s">
        <v>800</v>
      </c>
      <c r="X93" s="13" t="s">
        <v>802</v>
      </c>
      <c r="Y93" s="2" t="s">
        <v>89</v>
      </c>
      <c r="Z93" s="13" t="s">
        <v>802</v>
      </c>
      <c r="AA93" s="2" t="s">
        <v>803</v>
      </c>
      <c r="AB93" s="3">
        <v>45387</v>
      </c>
      <c r="AC93" s="2" t="s">
        <v>332</v>
      </c>
    </row>
    <row r="94" spans="1:29" ht="30" customHeight="1" x14ac:dyDescent="0.25">
      <c r="A94" s="2">
        <v>2024</v>
      </c>
      <c r="B94" s="3">
        <v>45292</v>
      </c>
      <c r="C94" s="3">
        <v>45382</v>
      </c>
      <c r="D94" s="2" t="s">
        <v>75</v>
      </c>
      <c r="E94" s="7" t="s">
        <v>183</v>
      </c>
      <c r="F94" s="5" t="s">
        <v>1530</v>
      </c>
      <c r="G94" s="16" t="s">
        <v>322</v>
      </c>
      <c r="H94" s="16" t="s">
        <v>1534</v>
      </c>
      <c r="I94" s="17" t="s">
        <v>84</v>
      </c>
      <c r="J94" s="9" t="s">
        <v>446</v>
      </c>
      <c r="K94" s="9" t="s">
        <v>332</v>
      </c>
      <c r="L94" s="9" t="s">
        <v>332</v>
      </c>
      <c r="M94" s="2" t="s">
        <v>86</v>
      </c>
      <c r="N94" s="2" t="s">
        <v>332</v>
      </c>
      <c r="O94" s="5">
        <v>1</v>
      </c>
      <c r="P94" s="4">
        <v>45308</v>
      </c>
      <c r="Q94" s="3">
        <f t="shared" si="2"/>
        <v>45308</v>
      </c>
      <c r="R94" s="2" t="s">
        <v>332</v>
      </c>
      <c r="S94" s="13" t="s">
        <v>1995</v>
      </c>
      <c r="T94" s="12">
        <v>150</v>
      </c>
      <c r="U94" s="6">
        <f t="shared" si="3"/>
        <v>150</v>
      </c>
      <c r="V94" s="13" t="s">
        <v>661</v>
      </c>
      <c r="W94" s="13" t="s">
        <v>800</v>
      </c>
      <c r="X94" s="13" t="s">
        <v>802</v>
      </c>
      <c r="Y94" s="2" t="s">
        <v>89</v>
      </c>
      <c r="Z94" s="13" t="s">
        <v>802</v>
      </c>
      <c r="AA94" s="2" t="s">
        <v>803</v>
      </c>
      <c r="AB94" s="3">
        <v>45387</v>
      </c>
      <c r="AC94" s="2" t="s">
        <v>332</v>
      </c>
    </row>
    <row r="95" spans="1:29" ht="30" customHeight="1" x14ac:dyDescent="0.25">
      <c r="A95" s="2">
        <v>2024</v>
      </c>
      <c r="B95" s="3">
        <v>45292</v>
      </c>
      <c r="C95" s="3">
        <v>45382</v>
      </c>
      <c r="D95" s="2" t="s">
        <v>75</v>
      </c>
      <c r="E95" s="7" t="s">
        <v>184</v>
      </c>
      <c r="F95" s="5" t="s">
        <v>1530</v>
      </c>
      <c r="G95" s="16" t="s">
        <v>322</v>
      </c>
      <c r="H95" s="16" t="s">
        <v>1534</v>
      </c>
      <c r="I95" s="17" t="s">
        <v>84</v>
      </c>
      <c r="J95" s="9" t="s">
        <v>447</v>
      </c>
      <c r="K95" s="9" t="s">
        <v>448</v>
      </c>
      <c r="L95" s="9" t="s">
        <v>449</v>
      </c>
      <c r="M95" s="2" t="s">
        <v>87</v>
      </c>
      <c r="N95" s="2" t="s">
        <v>332</v>
      </c>
      <c r="O95" s="5">
        <v>1</v>
      </c>
      <c r="P95" s="4">
        <v>45309</v>
      </c>
      <c r="Q95" s="3">
        <f t="shared" si="2"/>
        <v>45309</v>
      </c>
      <c r="R95" s="2" t="s">
        <v>332</v>
      </c>
      <c r="S95" s="13" t="s">
        <v>1996</v>
      </c>
      <c r="T95" s="12">
        <v>100</v>
      </c>
      <c r="U95" s="6">
        <f t="shared" si="3"/>
        <v>100</v>
      </c>
      <c r="V95" s="13" t="s">
        <v>662</v>
      </c>
      <c r="W95" s="13" t="s">
        <v>800</v>
      </c>
      <c r="X95" s="13" t="s">
        <v>802</v>
      </c>
      <c r="Y95" s="2" t="s">
        <v>89</v>
      </c>
      <c r="Z95" s="13" t="s">
        <v>802</v>
      </c>
      <c r="AA95" s="2" t="s">
        <v>803</v>
      </c>
      <c r="AB95" s="3">
        <v>45387</v>
      </c>
      <c r="AC95" s="2" t="s">
        <v>332</v>
      </c>
    </row>
    <row r="96" spans="1:29" ht="30" customHeight="1" x14ac:dyDescent="0.25">
      <c r="A96" s="2">
        <v>2024</v>
      </c>
      <c r="B96" s="3">
        <v>45292</v>
      </c>
      <c r="C96" s="3">
        <v>45382</v>
      </c>
      <c r="D96" s="2" t="s">
        <v>75</v>
      </c>
      <c r="E96" s="7" t="s">
        <v>185</v>
      </c>
      <c r="F96" s="5" t="s">
        <v>1530</v>
      </c>
      <c r="G96" s="16" t="s">
        <v>322</v>
      </c>
      <c r="H96" s="16" t="s">
        <v>1534</v>
      </c>
      <c r="I96" s="17" t="s">
        <v>84</v>
      </c>
      <c r="J96" s="9" t="s">
        <v>446</v>
      </c>
      <c r="K96" s="9" t="s">
        <v>332</v>
      </c>
      <c r="L96" s="9" t="s">
        <v>332</v>
      </c>
      <c r="M96" s="2" t="s">
        <v>86</v>
      </c>
      <c r="N96" s="2" t="s">
        <v>332</v>
      </c>
      <c r="O96" s="5">
        <v>1</v>
      </c>
      <c r="P96" s="4">
        <v>45314</v>
      </c>
      <c r="Q96" s="3">
        <f t="shared" si="2"/>
        <v>45314</v>
      </c>
      <c r="R96" s="2" t="s">
        <v>332</v>
      </c>
      <c r="S96" s="13" t="s">
        <v>1997</v>
      </c>
      <c r="T96" s="12">
        <v>150</v>
      </c>
      <c r="U96" s="6">
        <f t="shared" si="3"/>
        <v>150</v>
      </c>
      <c r="V96" s="13" t="s">
        <v>663</v>
      </c>
      <c r="W96" s="13" t="s">
        <v>800</v>
      </c>
      <c r="X96" s="13" t="s">
        <v>802</v>
      </c>
      <c r="Y96" s="2" t="s">
        <v>89</v>
      </c>
      <c r="Z96" s="13" t="s">
        <v>802</v>
      </c>
      <c r="AA96" s="2" t="s">
        <v>803</v>
      </c>
      <c r="AB96" s="3">
        <v>45387</v>
      </c>
      <c r="AC96" s="2" t="s">
        <v>332</v>
      </c>
    </row>
    <row r="97" spans="1:29" ht="30" customHeight="1" x14ac:dyDescent="0.25">
      <c r="A97" s="2">
        <v>2024</v>
      </c>
      <c r="B97" s="3">
        <v>45292</v>
      </c>
      <c r="C97" s="3">
        <v>45382</v>
      </c>
      <c r="D97" s="2" t="s">
        <v>75</v>
      </c>
      <c r="E97" s="7" t="s">
        <v>186</v>
      </c>
      <c r="F97" s="5" t="s">
        <v>1530</v>
      </c>
      <c r="G97" s="16" t="s">
        <v>322</v>
      </c>
      <c r="H97" s="16" t="s">
        <v>1534</v>
      </c>
      <c r="I97" s="17" t="s">
        <v>84</v>
      </c>
      <c r="J97" s="9" t="s">
        <v>450</v>
      </c>
      <c r="K97" s="9" t="s">
        <v>378</v>
      </c>
      <c r="L97" s="9" t="s">
        <v>451</v>
      </c>
      <c r="M97" s="2" t="s">
        <v>87</v>
      </c>
      <c r="N97" s="2" t="s">
        <v>332</v>
      </c>
      <c r="O97" s="5">
        <v>1</v>
      </c>
      <c r="P97" s="4">
        <v>45314</v>
      </c>
      <c r="Q97" s="3">
        <f t="shared" si="2"/>
        <v>45314</v>
      </c>
      <c r="R97" s="2" t="s">
        <v>332</v>
      </c>
      <c r="S97" s="13" t="s">
        <v>1998</v>
      </c>
      <c r="T97" s="12">
        <v>150</v>
      </c>
      <c r="U97" s="6">
        <f t="shared" si="3"/>
        <v>150</v>
      </c>
      <c r="V97" s="13" t="s">
        <v>664</v>
      </c>
      <c r="W97" s="13" t="s">
        <v>800</v>
      </c>
      <c r="X97" s="13" t="s">
        <v>802</v>
      </c>
      <c r="Y97" s="2" t="s">
        <v>89</v>
      </c>
      <c r="Z97" s="13" t="s">
        <v>802</v>
      </c>
      <c r="AA97" s="2" t="s">
        <v>803</v>
      </c>
      <c r="AB97" s="3">
        <v>45387</v>
      </c>
      <c r="AC97" s="2" t="s">
        <v>332</v>
      </c>
    </row>
    <row r="98" spans="1:29" ht="30" customHeight="1" x14ac:dyDescent="0.25">
      <c r="A98" s="2">
        <v>2024</v>
      </c>
      <c r="B98" s="3">
        <v>45292</v>
      </c>
      <c r="C98" s="3">
        <v>45382</v>
      </c>
      <c r="D98" s="2" t="s">
        <v>75</v>
      </c>
      <c r="E98" s="7" t="s">
        <v>187</v>
      </c>
      <c r="F98" s="5" t="s">
        <v>1530</v>
      </c>
      <c r="G98" s="16" t="s">
        <v>322</v>
      </c>
      <c r="H98" s="16" t="s">
        <v>1534</v>
      </c>
      <c r="I98" s="17" t="s">
        <v>84</v>
      </c>
      <c r="J98" s="9" t="s">
        <v>452</v>
      </c>
      <c r="K98" s="9" t="s">
        <v>453</v>
      </c>
      <c r="L98" s="9" t="s">
        <v>454</v>
      </c>
      <c r="M98" s="2" t="s">
        <v>87</v>
      </c>
      <c r="N98" s="2" t="s">
        <v>332</v>
      </c>
      <c r="O98" s="5">
        <v>1</v>
      </c>
      <c r="P98" s="4">
        <v>45315</v>
      </c>
      <c r="Q98" s="3">
        <f t="shared" si="2"/>
        <v>45315</v>
      </c>
      <c r="R98" s="2" t="s">
        <v>332</v>
      </c>
      <c r="S98" s="13" t="s">
        <v>1999</v>
      </c>
      <c r="T98" s="12">
        <v>100</v>
      </c>
      <c r="U98" s="6">
        <f t="shared" si="3"/>
        <v>100</v>
      </c>
      <c r="V98" s="13" t="s">
        <v>665</v>
      </c>
      <c r="W98" s="13" t="s">
        <v>800</v>
      </c>
      <c r="X98" s="13" t="s">
        <v>802</v>
      </c>
      <c r="Y98" s="2" t="s">
        <v>89</v>
      </c>
      <c r="Z98" s="13" t="s">
        <v>802</v>
      </c>
      <c r="AA98" s="2" t="s">
        <v>803</v>
      </c>
      <c r="AB98" s="3">
        <v>45387</v>
      </c>
      <c r="AC98" s="2" t="s">
        <v>332</v>
      </c>
    </row>
    <row r="99" spans="1:29" ht="30" customHeight="1" x14ac:dyDescent="0.25">
      <c r="A99" s="2">
        <v>2024</v>
      </c>
      <c r="B99" s="3">
        <v>45292</v>
      </c>
      <c r="C99" s="3">
        <v>45382</v>
      </c>
      <c r="D99" s="2" t="s">
        <v>75</v>
      </c>
      <c r="E99" s="18" t="s">
        <v>188</v>
      </c>
      <c r="F99" s="5" t="s">
        <v>1530</v>
      </c>
      <c r="G99" s="16" t="s">
        <v>322</v>
      </c>
      <c r="H99" s="16" t="s">
        <v>1534</v>
      </c>
      <c r="I99" s="17" t="s">
        <v>84</v>
      </c>
      <c r="J99" s="9" t="s">
        <v>455</v>
      </c>
      <c r="K99" s="9" t="s">
        <v>330</v>
      </c>
      <c r="L99" s="9" t="s">
        <v>456</v>
      </c>
      <c r="M99" s="2" t="s">
        <v>86</v>
      </c>
      <c r="N99" s="2" t="s">
        <v>332</v>
      </c>
      <c r="O99" s="5">
        <v>1</v>
      </c>
      <c r="P99" s="4">
        <v>45316</v>
      </c>
      <c r="Q99" s="3">
        <f t="shared" si="2"/>
        <v>45316</v>
      </c>
      <c r="R99" s="2" t="s">
        <v>332</v>
      </c>
      <c r="S99" s="13" t="s">
        <v>2000</v>
      </c>
      <c r="T99" s="12">
        <f>100+150.9</f>
        <v>250.9</v>
      </c>
      <c r="U99" s="6">
        <f t="shared" si="3"/>
        <v>250.9</v>
      </c>
      <c r="V99" s="13" t="s">
        <v>666</v>
      </c>
      <c r="W99" s="13" t="s">
        <v>800</v>
      </c>
      <c r="X99" s="13" t="s">
        <v>802</v>
      </c>
      <c r="Y99" s="2" t="s">
        <v>89</v>
      </c>
      <c r="Z99" s="13" t="s">
        <v>802</v>
      </c>
      <c r="AA99" s="2" t="s">
        <v>803</v>
      </c>
      <c r="AB99" s="3">
        <v>45387</v>
      </c>
      <c r="AC99" s="2" t="s">
        <v>332</v>
      </c>
    </row>
    <row r="100" spans="1:29" ht="30" customHeight="1" x14ac:dyDescent="0.25">
      <c r="A100" s="2">
        <v>2024</v>
      </c>
      <c r="B100" s="3">
        <v>45292</v>
      </c>
      <c r="C100" s="3">
        <v>45382</v>
      </c>
      <c r="D100" s="2" t="s">
        <v>75</v>
      </c>
      <c r="E100" s="7" t="s">
        <v>189</v>
      </c>
      <c r="F100" s="5" t="s">
        <v>1530</v>
      </c>
      <c r="G100" s="16" t="s">
        <v>322</v>
      </c>
      <c r="H100" s="16" t="s">
        <v>1534</v>
      </c>
      <c r="I100" s="17" t="s">
        <v>84</v>
      </c>
      <c r="J100" s="9" t="s">
        <v>457</v>
      </c>
      <c r="K100" s="9" t="s">
        <v>458</v>
      </c>
      <c r="L100" s="9" t="s">
        <v>459</v>
      </c>
      <c r="M100" s="2" t="s">
        <v>86</v>
      </c>
      <c r="N100" s="2" t="s">
        <v>332</v>
      </c>
      <c r="O100" s="5">
        <v>1</v>
      </c>
      <c r="P100" s="4">
        <v>45317</v>
      </c>
      <c r="Q100" s="3">
        <f t="shared" si="2"/>
        <v>45317</v>
      </c>
      <c r="R100" s="2" t="s">
        <v>332</v>
      </c>
      <c r="S100" s="13" t="s">
        <v>2001</v>
      </c>
      <c r="T100" s="12">
        <f>100+100</f>
        <v>200</v>
      </c>
      <c r="U100" s="6">
        <f t="shared" si="3"/>
        <v>200</v>
      </c>
      <c r="V100" s="13" t="s">
        <v>667</v>
      </c>
      <c r="W100" s="13" t="s">
        <v>800</v>
      </c>
      <c r="X100" s="13" t="s">
        <v>802</v>
      </c>
      <c r="Y100" s="2" t="s">
        <v>89</v>
      </c>
      <c r="Z100" s="13" t="s">
        <v>802</v>
      </c>
      <c r="AA100" s="2" t="s">
        <v>803</v>
      </c>
      <c r="AB100" s="3">
        <v>45387</v>
      </c>
      <c r="AC100" s="2" t="s">
        <v>332</v>
      </c>
    </row>
    <row r="101" spans="1:29" ht="30" customHeight="1" x14ac:dyDescent="0.25">
      <c r="A101" s="2">
        <v>2024</v>
      </c>
      <c r="B101" s="3">
        <v>45292</v>
      </c>
      <c r="C101" s="3">
        <v>45382</v>
      </c>
      <c r="D101" s="2" t="s">
        <v>75</v>
      </c>
      <c r="E101" s="7" t="s">
        <v>190</v>
      </c>
      <c r="F101" s="5" t="s">
        <v>1530</v>
      </c>
      <c r="G101" s="16" t="s">
        <v>322</v>
      </c>
      <c r="H101" s="16" t="s">
        <v>1534</v>
      </c>
      <c r="I101" s="17" t="s">
        <v>84</v>
      </c>
      <c r="J101" s="9" t="s">
        <v>460</v>
      </c>
      <c r="K101" s="9" t="s">
        <v>461</v>
      </c>
      <c r="L101" s="9" t="s">
        <v>376</v>
      </c>
      <c r="M101" s="2" t="s">
        <v>87</v>
      </c>
      <c r="N101" s="2" t="s">
        <v>332</v>
      </c>
      <c r="O101" s="5">
        <v>1</v>
      </c>
      <c r="P101" s="4">
        <v>45321</v>
      </c>
      <c r="Q101" s="3">
        <f t="shared" si="2"/>
        <v>45321</v>
      </c>
      <c r="R101" s="2" t="s">
        <v>332</v>
      </c>
      <c r="S101" s="13" t="s">
        <v>2002</v>
      </c>
      <c r="T101" s="12">
        <v>150</v>
      </c>
      <c r="U101" s="6">
        <f t="shared" si="3"/>
        <v>150</v>
      </c>
      <c r="V101" s="13" t="s">
        <v>668</v>
      </c>
      <c r="W101" s="13" t="s">
        <v>800</v>
      </c>
      <c r="X101" s="13" t="s">
        <v>802</v>
      </c>
      <c r="Y101" s="2" t="s">
        <v>89</v>
      </c>
      <c r="Z101" s="13" t="s">
        <v>802</v>
      </c>
      <c r="AA101" s="2" t="s">
        <v>803</v>
      </c>
      <c r="AB101" s="3">
        <v>45387</v>
      </c>
      <c r="AC101" s="2" t="s">
        <v>332</v>
      </c>
    </row>
    <row r="102" spans="1:29" ht="30" customHeight="1" x14ac:dyDescent="0.25">
      <c r="A102" s="2">
        <v>2024</v>
      </c>
      <c r="B102" s="3">
        <v>45292</v>
      </c>
      <c r="C102" s="3">
        <v>45382</v>
      </c>
      <c r="D102" s="2" t="s">
        <v>75</v>
      </c>
      <c r="E102" s="18" t="s">
        <v>191</v>
      </c>
      <c r="F102" s="5" t="s">
        <v>1530</v>
      </c>
      <c r="G102" s="16" t="s">
        <v>322</v>
      </c>
      <c r="H102" s="16" t="s">
        <v>1534</v>
      </c>
      <c r="I102" s="17" t="s">
        <v>84</v>
      </c>
      <c r="J102" s="9" t="s">
        <v>462</v>
      </c>
      <c r="K102" s="9" t="s">
        <v>332</v>
      </c>
      <c r="L102" s="9" t="s">
        <v>332</v>
      </c>
      <c r="M102" s="2" t="s">
        <v>86</v>
      </c>
      <c r="N102" s="2" t="s">
        <v>332</v>
      </c>
      <c r="O102" s="5">
        <v>1</v>
      </c>
      <c r="P102" s="4">
        <v>45299</v>
      </c>
      <c r="Q102" s="3">
        <f t="shared" si="2"/>
        <v>45299</v>
      </c>
      <c r="R102" s="2" t="s">
        <v>332</v>
      </c>
      <c r="S102" s="13" t="s">
        <v>2003</v>
      </c>
      <c r="T102" s="12">
        <v>120</v>
      </c>
      <c r="U102" s="6">
        <f t="shared" si="3"/>
        <v>120</v>
      </c>
      <c r="V102" s="13" t="s">
        <v>669</v>
      </c>
      <c r="W102" s="13" t="s">
        <v>800</v>
      </c>
      <c r="X102" s="13" t="s">
        <v>802</v>
      </c>
      <c r="Y102" s="2" t="s">
        <v>89</v>
      </c>
      <c r="Z102" s="13" t="s">
        <v>802</v>
      </c>
      <c r="AA102" s="2" t="s">
        <v>803</v>
      </c>
      <c r="AB102" s="3">
        <v>45387</v>
      </c>
      <c r="AC102" s="2" t="s">
        <v>332</v>
      </c>
    </row>
    <row r="103" spans="1:29" ht="30" customHeight="1" x14ac:dyDescent="0.25">
      <c r="A103" s="2">
        <v>2024</v>
      </c>
      <c r="B103" s="3">
        <v>45292</v>
      </c>
      <c r="C103" s="3">
        <v>45382</v>
      </c>
      <c r="D103" s="2" t="s">
        <v>75</v>
      </c>
      <c r="E103" s="7" t="s">
        <v>192</v>
      </c>
      <c r="F103" s="5" t="s">
        <v>1530</v>
      </c>
      <c r="G103" s="16" t="s">
        <v>322</v>
      </c>
      <c r="H103" s="16" t="s">
        <v>1534</v>
      </c>
      <c r="I103" s="17" t="s">
        <v>84</v>
      </c>
      <c r="J103" s="9" t="s">
        <v>463</v>
      </c>
      <c r="K103" s="9" t="s">
        <v>340</v>
      </c>
      <c r="L103" s="9" t="s">
        <v>416</v>
      </c>
      <c r="M103" s="2" t="s">
        <v>87</v>
      </c>
      <c r="N103" s="2" t="s">
        <v>332</v>
      </c>
      <c r="O103" s="5">
        <v>1</v>
      </c>
      <c r="P103" s="4">
        <v>45321</v>
      </c>
      <c r="Q103" s="3">
        <f t="shared" si="2"/>
        <v>45321</v>
      </c>
      <c r="R103" s="2" t="s">
        <v>332</v>
      </c>
      <c r="S103" s="13" t="s">
        <v>2004</v>
      </c>
      <c r="T103" s="12">
        <f>100+3</f>
        <v>103</v>
      </c>
      <c r="U103" s="6">
        <f t="shared" si="3"/>
        <v>103</v>
      </c>
      <c r="V103" s="13" t="s">
        <v>670</v>
      </c>
      <c r="W103" s="13" t="s">
        <v>800</v>
      </c>
      <c r="X103" s="13" t="s">
        <v>802</v>
      </c>
      <c r="Y103" s="2" t="s">
        <v>89</v>
      </c>
      <c r="Z103" s="13" t="s">
        <v>802</v>
      </c>
      <c r="AA103" s="2" t="s">
        <v>803</v>
      </c>
      <c r="AB103" s="3">
        <v>45387</v>
      </c>
      <c r="AC103" s="2" t="s">
        <v>332</v>
      </c>
    </row>
    <row r="104" spans="1:29" ht="30" customHeight="1" x14ac:dyDescent="0.25">
      <c r="A104" s="2">
        <v>2024</v>
      </c>
      <c r="B104" s="3">
        <v>45292</v>
      </c>
      <c r="C104" s="3">
        <v>45382</v>
      </c>
      <c r="D104" s="2" t="s">
        <v>75</v>
      </c>
      <c r="E104" s="7" t="s">
        <v>193</v>
      </c>
      <c r="F104" s="5" t="s">
        <v>1530</v>
      </c>
      <c r="G104" s="16" t="s">
        <v>322</v>
      </c>
      <c r="H104" s="16" t="s">
        <v>1534</v>
      </c>
      <c r="I104" s="17" t="s">
        <v>84</v>
      </c>
      <c r="J104" s="9" t="s">
        <v>464</v>
      </c>
      <c r="K104" s="9" t="s">
        <v>330</v>
      </c>
      <c r="L104" s="9" t="s">
        <v>328</v>
      </c>
      <c r="M104" s="2" t="s">
        <v>86</v>
      </c>
      <c r="N104" s="2" t="s">
        <v>332</v>
      </c>
      <c r="O104" s="5">
        <v>1</v>
      </c>
      <c r="P104" s="4">
        <v>45328</v>
      </c>
      <c r="Q104" s="3">
        <f t="shared" si="2"/>
        <v>45328</v>
      </c>
      <c r="R104" s="2" t="s">
        <v>332</v>
      </c>
      <c r="S104" s="13" t="s">
        <v>2005</v>
      </c>
      <c r="T104" s="12">
        <v>150</v>
      </c>
      <c r="U104" s="6">
        <f t="shared" si="3"/>
        <v>150</v>
      </c>
      <c r="V104" s="13" t="s">
        <v>671</v>
      </c>
      <c r="W104" s="13" t="s">
        <v>800</v>
      </c>
      <c r="X104" s="13" t="s">
        <v>802</v>
      </c>
      <c r="Y104" s="2" t="s">
        <v>89</v>
      </c>
      <c r="Z104" s="13" t="s">
        <v>802</v>
      </c>
      <c r="AA104" s="2" t="s">
        <v>803</v>
      </c>
      <c r="AB104" s="3">
        <v>45387</v>
      </c>
      <c r="AC104" s="2" t="s">
        <v>332</v>
      </c>
    </row>
    <row r="105" spans="1:29" ht="30" customHeight="1" x14ac:dyDescent="0.25">
      <c r="A105" s="2">
        <v>2024</v>
      </c>
      <c r="B105" s="3">
        <v>45292</v>
      </c>
      <c r="C105" s="3">
        <v>45382</v>
      </c>
      <c r="D105" s="2" t="s">
        <v>75</v>
      </c>
      <c r="E105" s="18" t="s">
        <v>194</v>
      </c>
      <c r="F105" s="5" t="s">
        <v>1530</v>
      </c>
      <c r="G105" s="16" t="s">
        <v>322</v>
      </c>
      <c r="H105" s="16" t="s">
        <v>1534</v>
      </c>
      <c r="I105" s="17" t="s">
        <v>84</v>
      </c>
      <c r="J105" s="9" t="s">
        <v>465</v>
      </c>
      <c r="K105" s="9" t="s">
        <v>351</v>
      </c>
      <c r="L105" s="9" t="s">
        <v>466</v>
      </c>
      <c r="M105" s="2" t="s">
        <v>87</v>
      </c>
      <c r="N105" s="2" t="s">
        <v>332</v>
      </c>
      <c r="O105" s="5">
        <v>1</v>
      </c>
      <c r="P105" s="4">
        <v>45324</v>
      </c>
      <c r="Q105" s="3">
        <f t="shared" si="2"/>
        <v>45324</v>
      </c>
      <c r="R105" s="2" t="s">
        <v>332</v>
      </c>
      <c r="S105" s="13" t="s">
        <v>2006</v>
      </c>
      <c r="T105" s="12">
        <v>100</v>
      </c>
      <c r="U105" s="6">
        <f t="shared" si="3"/>
        <v>100</v>
      </c>
      <c r="V105" s="13" t="s">
        <v>672</v>
      </c>
      <c r="W105" s="13" t="s">
        <v>800</v>
      </c>
      <c r="X105" s="13" t="s">
        <v>802</v>
      </c>
      <c r="Y105" s="2" t="s">
        <v>89</v>
      </c>
      <c r="Z105" s="13" t="s">
        <v>802</v>
      </c>
      <c r="AA105" s="2" t="s">
        <v>803</v>
      </c>
      <c r="AB105" s="3">
        <v>45387</v>
      </c>
      <c r="AC105" s="2" t="s">
        <v>332</v>
      </c>
    </row>
    <row r="106" spans="1:29" ht="30" customHeight="1" x14ac:dyDescent="0.25">
      <c r="A106" s="2">
        <v>2024</v>
      </c>
      <c r="B106" s="3">
        <v>45292</v>
      </c>
      <c r="C106" s="3">
        <v>45382</v>
      </c>
      <c r="D106" s="2" t="s">
        <v>75</v>
      </c>
      <c r="E106" s="7" t="s">
        <v>195</v>
      </c>
      <c r="F106" s="5" t="s">
        <v>1530</v>
      </c>
      <c r="G106" s="16" t="s">
        <v>322</v>
      </c>
      <c r="H106" s="16" t="s">
        <v>1534</v>
      </c>
      <c r="I106" s="17" t="s">
        <v>84</v>
      </c>
      <c r="J106" s="9" t="s">
        <v>467</v>
      </c>
      <c r="K106" s="9" t="s">
        <v>334</v>
      </c>
      <c r="L106" s="9" t="s">
        <v>334</v>
      </c>
      <c r="M106" s="2" t="s">
        <v>87</v>
      </c>
      <c r="N106" s="2" t="s">
        <v>332</v>
      </c>
      <c r="O106" s="5">
        <v>1</v>
      </c>
      <c r="P106" s="4">
        <v>45330</v>
      </c>
      <c r="Q106" s="3">
        <f t="shared" si="2"/>
        <v>45330</v>
      </c>
      <c r="R106" s="2" t="s">
        <v>332</v>
      </c>
      <c r="S106" s="13" t="s">
        <v>2007</v>
      </c>
      <c r="T106" s="12">
        <v>100</v>
      </c>
      <c r="U106" s="6">
        <f t="shared" si="3"/>
        <v>100</v>
      </c>
      <c r="V106" s="13" t="s">
        <v>673</v>
      </c>
      <c r="W106" s="13" t="s">
        <v>800</v>
      </c>
      <c r="X106" s="13" t="s">
        <v>802</v>
      </c>
      <c r="Y106" s="2" t="s">
        <v>89</v>
      </c>
      <c r="Z106" s="13" t="s">
        <v>802</v>
      </c>
      <c r="AA106" s="2" t="s">
        <v>803</v>
      </c>
      <c r="AB106" s="3">
        <v>45387</v>
      </c>
      <c r="AC106" s="2" t="s">
        <v>332</v>
      </c>
    </row>
    <row r="107" spans="1:29" ht="30" customHeight="1" x14ac:dyDescent="0.25">
      <c r="A107" s="2">
        <v>2024</v>
      </c>
      <c r="B107" s="3">
        <v>45292</v>
      </c>
      <c r="C107" s="3">
        <v>45382</v>
      </c>
      <c r="D107" s="2" t="s">
        <v>75</v>
      </c>
      <c r="E107" s="7" t="s">
        <v>196</v>
      </c>
      <c r="F107" s="5" t="s">
        <v>1530</v>
      </c>
      <c r="G107" s="16" t="s">
        <v>322</v>
      </c>
      <c r="H107" s="16" t="s">
        <v>1534</v>
      </c>
      <c r="I107" s="17" t="s">
        <v>84</v>
      </c>
      <c r="J107" s="9" t="s">
        <v>347</v>
      </c>
      <c r="K107" s="9" t="s">
        <v>328</v>
      </c>
      <c r="L107" s="9" t="s">
        <v>334</v>
      </c>
      <c r="M107" s="2" t="s">
        <v>86</v>
      </c>
      <c r="N107" s="2" t="s">
        <v>332</v>
      </c>
      <c r="O107" s="5">
        <v>1</v>
      </c>
      <c r="P107" s="4">
        <v>45351</v>
      </c>
      <c r="Q107" s="3">
        <f t="shared" si="2"/>
        <v>45351</v>
      </c>
      <c r="R107" s="2" t="s">
        <v>332</v>
      </c>
      <c r="S107" s="13" t="s">
        <v>2008</v>
      </c>
      <c r="T107" s="12">
        <v>150</v>
      </c>
      <c r="U107" s="6">
        <f t="shared" si="3"/>
        <v>150</v>
      </c>
      <c r="V107" s="13" t="s">
        <v>674</v>
      </c>
      <c r="W107" s="13" t="s">
        <v>800</v>
      </c>
      <c r="X107" s="13" t="s">
        <v>802</v>
      </c>
      <c r="Y107" s="2" t="s">
        <v>89</v>
      </c>
      <c r="Z107" s="13" t="s">
        <v>802</v>
      </c>
      <c r="AA107" s="2" t="s">
        <v>803</v>
      </c>
      <c r="AB107" s="3">
        <v>45387</v>
      </c>
      <c r="AC107" s="2" t="s">
        <v>332</v>
      </c>
    </row>
    <row r="108" spans="1:29" ht="30" customHeight="1" x14ac:dyDescent="0.25">
      <c r="A108" s="2">
        <v>2024</v>
      </c>
      <c r="B108" s="3">
        <v>45292</v>
      </c>
      <c r="C108" s="3">
        <v>45382</v>
      </c>
      <c r="D108" s="2" t="s">
        <v>75</v>
      </c>
      <c r="E108" s="7" t="s">
        <v>197</v>
      </c>
      <c r="F108" s="5" t="s">
        <v>1530</v>
      </c>
      <c r="G108" s="16" t="s">
        <v>322</v>
      </c>
      <c r="H108" s="16" t="s">
        <v>1534</v>
      </c>
      <c r="I108" s="17" t="s">
        <v>84</v>
      </c>
      <c r="J108" s="9" t="s">
        <v>468</v>
      </c>
      <c r="K108" s="9" t="s">
        <v>351</v>
      </c>
      <c r="L108" s="9" t="s">
        <v>445</v>
      </c>
      <c r="M108" s="2" t="s">
        <v>87</v>
      </c>
      <c r="N108" s="2" t="s">
        <v>332</v>
      </c>
      <c r="O108" s="5">
        <v>1</v>
      </c>
      <c r="P108" s="4">
        <v>45330</v>
      </c>
      <c r="Q108" s="3">
        <f t="shared" si="2"/>
        <v>45330</v>
      </c>
      <c r="R108" s="2" t="s">
        <v>332</v>
      </c>
      <c r="S108" s="13" t="s">
        <v>2009</v>
      </c>
      <c r="T108" s="12">
        <f>100+125</f>
        <v>225</v>
      </c>
      <c r="U108" s="6">
        <f t="shared" si="3"/>
        <v>225</v>
      </c>
      <c r="V108" s="13" t="s">
        <v>675</v>
      </c>
      <c r="W108" s="13" t="s">
        <v>800</v>
      </c>
      <c r="X108" s="13" t="s">
        <v>802</v>
      </c>
      <c r="Y108" s="2" t="s">
        <v>89</v>
      </c>
      <c r="Z108" s="13" t="s">
        <v>802</v>
      </c>
      <c r="AA108" s="2" t="s">
        <v>803</v>
      </c>
      <c r="AB108" s="3">
        <v>45387</v>
      </c>
      <c r="AC108" s="2" t="s">
        <v>332</v>
      </c>
    </row>
    <row r="109" spans="1:29" ht="30" customHeight="1" x14ac:dyDescent="0.25">
      <c r="A109" s="2">
        <v>2024</v>
      </c>
      <c r="B109" s="3">
        <v>45292</v>
      </c>
      <c r="C109" s="3">
        <v>45382</v>
      </c>
      <c r="D109" s="2" t="s">
        <v>75</v>
      </c>
      <c r="E109" s="7" t="s">
        <v>198</v>
      </c>
      <c r="F109" s="5" t="s">
        <v>1530</v>
      </c>
      <c r="G109" s="16" t="s">
        <v>322</v>
      </c>
      <c r="H109" s="16" t="s">
        <v>1534</v>
      </c>
      <c r="I109" s="17" t="s">
        <v>84</v>
      </c>
      <c r="J109" s="9" t="s">
        <v>469</v>
      </c>
      <c r="K109" s="9" t="s">
        <v>470</v>
      </c>
      <c r="L109" s="9" t="s">
        <v>429</v>
      </c>
      <c r="M109" s="2" t="s">
        <v>86</v>
      </c>
      <c r="N109" s="2" t="s">
        <v>332</v>
      </c>
      <c r="O109" s="5">
        <v>1</v>
      </c>
      <c r="P109" s="4">
        <v>44986</v>
      </c>
      <c r="Q109" s="3">
        <f t="shared" si="2"/>
        <v>44986</v>
      </c>
      <c r="R109" s="2" t="s">
        <v>332</v>
      </c>
      <c r="S109" s="13" t="s">
        <v>2010</v>
      </c>
      <c r="T109" s="12">
        <f>100+200</f>
        <v>300</v>
      </c>
      <c r="U109" s="6">
        <f t="shared" si="3"/>
        <v>300</v>
      </c>
      <c r="V109" s="13" t="s">
        <v>676</v>
      </c>
      <c r="W109" s="13" t="s">
        <v>800</v>
      </c>
      <c r="X109" s="13" t="s">
        <v>802</v>
      </c>
      <c r="Y109" s="2" t="s">
        <v>89</v>
      </c>
      <c r="Z109" s="13" t="s">
        <v>802</v>
      </c>
      <c r="AA109" s="2" t="s">
        <v>803</v>
      </c>
      <c r="AB109" s="3">
        <v>45387</v>
      </c>
      <c r="AC109" s="2" t="s">
        <v>332</v>
      </c>
    </row>
    <row r="110" spans="1:29" ht="30" customHeight="1" x14ac:dyDescent="0.25">
      <c r="A110" s="2">
        <v>2024</v>
      </c>
      <c r="B110" s="3">
        <v>45292</v>
      </c>
      <c r="C110" s="3">
        <v>45382</v>
      </c>
      <c r="D110" s="2" t="s">
        <v>75</v>
      </c>
      <c r="E110" s="7" t="s">
        <v>199</v>
      </c>
      <c r="F110" s="5" t="s">
        <v>1530</v>
      </c>
      <c r="G110" s="16" t="s">
        <v>322</v>
      </c>
      <c r="H110" s="16" t="s">
        <v>1534</v>
      </c>
      <c r="I110" s="17" t="s">
        <v>84</v>
      </c>
      <c r="J110" s="9" t="s">
        <v>471</v>
      </c>
      <c r="K110" s="9" t="s">
        <v>472</v>
      </c>
      <c r="L110" s="9" t="s">
        <v>473</v>
      </c>
      <c r="M110" s="2" t="s">
        <v>86</v>
      </c>
      <c r="N110" s="2" t="s">
        <v>332</v>
      </c>
      <c r="O110" s="5">
        <v>1</v>
      </c>
      <c r="P110" s="4">
        <v>45343</v>
      </c>
      <c r="Q110" s="3">
        <f t="shared" si="2"/>
        <v>45343</v>
      </c>
      <c r="R110" s="2" t="s">
        <v>332</v>
      </c>
      <c r="S110" s="13" t="s">
        <v>2011</v>
      </c>
      <c r="T110" s="12">
        <v>100</v>
      </c>
      <c r="U110" s="6">
        <f t="shared" si="3"/>
        <v>100</v>
      </c>
      <c r="V110" s="13" t="s">
        <v>677</v>
      </c>
      <c r="W110" s="13" t="s">
        <v>800</v>
      </c>
      <c r="X110" s="13" t="s">
        <v>802</v>
      </c>
      <c r="Y110" s="2" t="s">
        <v>89</v>
      </c>
      <c r="Z110" s="13" t="s">
        <v>802</v>
      </c>
      <c r="AA110" s="2" t="s">
        <v>803</v>
      </c>
      <c r="AB110" s="3">
        <v>45387</v>
      </c>
      <c r="AC110" s="2" t="s">
        <v>332</v>
      </c>
    </row>
    <row r="111" spans="1:29" ht="30" customHeight="1" x14ac:dyDescent="0.25">
      <c r="A111" s="2">
        <v>2024</v>
      </c>
      <c r="B111" s="3">
        <v>45292</v>
      </c>
      <c r="C111" s="3">
        <v>45382</v>
      </c>
      <c r="D111" s="2" t="s">
        <v>75</v>
      </c>
      <c r="E111" s="7" t="s">
        <v>200</v>
      </c>
      <c r="F111" s="5" t="s">
        <v>1530</v>
      </c>
      <c r="G111" s="16" t="s">
        <v>322</v>
      </c>
      <c r="H111" s="16" t="s">
        <v>1534</v>
      </c>
      <c r="I111" s="17" t="s">
        <v>84</v>
      </c>
      <c r="J111" s="9" t="s">
        <v>474</v>
      </c>
      <c r="K111" s="9" t="s">
        <v>378</v>
      </c>
      <c r="L111" s="9" t="s">
        <v>357</v>
      </c>
      <c r="M111" s="2" t="s">
        <v>87</v>
      </c>
      <c r="N111" s="2" t="s">
        <v>332</v>
      </c>
      <c r="O111" s="5">
        <v>1</v>
      </c>
      <c r="P111" s="4">
        <v>45342</v>
      </c>
      <c r="Q111" s="3">
        <f t="shared" si="2"/>
        <v>45342</v>
      </c>
      <c r="R111" s="2" t="s">
        <v>332</v>
      </c>
      <c r="S111" s="13" t="s">
        <v>2012</v>
      </c>
      <c r="T111" s="12">
        <v>100</v>
      </c>
      <c r="U111" s="6">
        <f t="shared" si="3"/>
        <v>100</v>
      </c>
      <c r="V111" s="13" t="s">
        <v>678</v>
      </c>
      <c r="W111" s="13" t="s">
        <v>800</v>
      </c>
      <c r="X111" s="13" t="s">
        <v>802</v>
      </c>
      <c r="Y111" s="2" t="s">
        <v>89</v>
      </c>
      <c r="Z111" s="13" t="s">
        <v>802</v>
      </c>
      <c r="AA111" s="2" t="s">
        <v>803</v>
      </c>
      <c r="AB111" s="3">
        <v>45387</v>
      </c>
      <c r="AC111" s="2" t="s">
        <v>332</v>
      </c>
    </row>
    <row r="112" spans="1:29" ht="30" customHeight="1" x14ac:dyDescent="0.25">
      <c r="A112" s="2">
        <v>2024</v>
      </c>
      <c r="B112" s="3">
        <v>45292</v>
      </c>
      <c r="C112" s="3">
        <v>45382</v>
      </c>
      <c r="D112" s="2" t="s">
        <v>75</v>
      </c>
      <c r="E112" s="7" t="s">
        <v>201</v>
      </c>
      <c r="F112" s="5" t="s">
        <v>1530</v>
      </c>
      <c r="G112" s="16" t="s">
        <v>322</v>
      </c>
      <c r="H112" s="16" t="s">
        <v>1534</v>
      </c>
      <c r="I112" s="17" t="s">
        <v>84</v>
      </c>
      <c r="J112" s="9" t="s">
        <v>475</v>
      </c>
      <c r="K112" s="9" t="s">
        <v>476</v>
      </c>
      <c r="L112" s="9" t="s">
        <v>345</v>
      </c>
      <c r="M112" s="2" t="s">
        <v>86</v>
      </c>
      <c r="N112" s="2" t="s">
        <v>332</v>
      </c>
      <c r="O112" s="5">
        <v>1</v>
      </c>
      <c r="P112" s="4">
        <v>45348</v>
      </c>
      <c r="Q112" s="3">
        <f t="shared" si="2"/>
        <v>45348</v>
      </c>
      <c r="R112" s="2" t="s">
        <v>332</v>
      </c>
      <c r="S112" s="13" t="s">
        <v>2013</v>
      </c>
      <c r="T112" s="12">
        <f>100+60</f>
        <v>160</v>
      </c>
      <c r="U112" s="6">
        <f t="shared" si="3"/>
        <v>160</v>
      </c>
      <c r="V112" s="13" t="s">
        <v>679</v>
      </c>
      <c r="W112" s="13" t="s">
        <v>800</v>
      </c>
      <c r="X112" s="13" t="s">
        <v>802</v>
      </c>
      <c r="Y112" s="2" t="s">
        <v>89</v>
      </c>
      <c r="Z112" s="13" t="s">
        <v>802</v>
      </c>
      <c r="AA112" s="2" t="s">
        <v>803</v>
      </c>
      <c r="AB112" s="3">
        <v>45387</v>
      </c>
      <c r="AC112" s="2" t="s">
        <v>332</v>
      </c>
    </row>
    <row r="113" spans="1:29" ht="30" customHeight="1" x14ac:dyDescent="0.25">
      <c r="A113" s="2">
        <v>2024</v>
      </c>
      <c r="B113" s="3">
        <v>45292</v>
      </c>
      <c r="C113" s="3">
        <v>45382</v>
      </c>
      <c r="D113" s="2" t="s">
        <v>75</v>
      </c>
      <c r="E113" s="7" t="s">
        <v>202</v>
      </c>
      <c r="F113" s="5" t="s">
        <v>1530</v>
      </c>
      <c r="G113" s="16" t="s">
        <v>322</v>
      </c>
      <c r="H113" s="16" t="s">
        <v>1534</v>
      </c>
      <c r="I113" s="17" t="s">
        <v>84</v>
      </c>
      <c r="J113" s="9" t="s">
        <v>477</v>
      </c>
      <c r="K113" s="9" t="s">
        <v>332</v>
      </c>
      <c r="L113" s="9" t="s">
        <v>332</v>
      </c>
      <c r="M113" s="2" t="s">
        <v>86</v>
      </c>
      <c r="N113" s="2" t="s">
        <v>332</v>
      </c>
      <c r="O113" s="5">
        <v>1</v>
      </c>
      <c r="P113" s="4">
        <v>45349</v>
      </c>
      <c r="Q113" s="3">
        <f t="shared" si="2"/>
        <v>45349</v>
      </c>
      <c r="R113" s="2" t="s">
        <v>332</v>
      </c>
      <c r="S113" s="13" t="s">
        <v>2014</v>
      </c>
      <c r="T113" s="12">
        <v>100</v>
      </c>
      <c r="U113" s="6">
        <f t="shared" si="3"/>
        <v>100</v>
      </c>
      <c r="V113" s="13" t="s">
        <v>680</v>
      </c>
      <c r="W113" s="13" t="s">
        <v>800</v>
      </c>
      <c r="X113" s="13" t="s">
        <v>802</v>
      </c>
      <c r="Y113" s="2" t="s">
        <v>89</v>
      </c>
      <c r="Z113" s="13" t="s">
        <v>802</v>
      </c>
      <c r="AA113" s="2" t="s">
        <v>803</v>
      </c>
      <c r="AB113" s="3">
        <v>45387</v>
      </c>
      <c r="AC113" s="2" t="s">
        <v>332</v>
      </c>
    </row>
    <row r="114" spans="1:29" ht="30" customHeight="1" x14ac:dyDescent="0.25">
      <c r="A114" s="2">
        <v>2024</v>
      </c>
      <c r="B114" s="3">
        <v>45292</v>
      </c>
      <c r="C114" s="3">
        <v>45382</v>
      </c>
      <c r="D114" s="2" t="s">
        <v>75</v>
      </c>
      <c r="E114" s="7" t="s">
        <v>203</v>
      </c>
      <c r="F114" s="5" t="s">
        <v>1530</v>
      </c>
      <c r="G114" s="16" t="s">
        <v>322</v>
      </c>
      <c r="H114" s="16" t="s">
        <v>1534</v>
      </c>
      <c r="I114" s="17" t="s">
        <v>84</v>
      </c>
      <c r="J114" s="9" t="s">
        <v>478</v>
      </c>
      <c r="K114" s="9" t="s">
        <v>357</v>
      </c>
      <c r="L114" s="9" t="s">
        <v>479</v>
      </c>
      <c r="M114" s="2" t="s">
        <v>87</v>
      </c>
      <c r="N114" s="2" t="s">
        <v>332</v>
      </c>
      <c r="O114" s="5">
        <v>1</v>
      </c>
      <c r="P114" s="4">
        <v>45342</v>
      </c>
      <c r="Q114" s="3">
        <f t="shared" si="2"/>
        <v>45342</v>
      </c>
      <c r="R114" s="2" t="s">
        <v>332</v>
      </c>
      <c r="S114" s="13" t="s">
        <v>2015</v>
      </c>
      <c r="T114" s="12">
        <v>100</v>
      </c>
      <c r="U114" s="6">
        <f t="shared" si="3"/>
        <v>100</v>
      </c>
      <c r="V114" s="13" t="s">
        <v>681</v>
      </c>
      <c r="W114" s="13" t="s">
        <v>800</v>
      </c>
      <c r="X114" s="13" t="s">
        <v>802</v>
      </c>
      <c r="Y114" s="2" t="s">
        <v>89</v>
      </c>
      <c r="Z114" s="13" t="s">
        <v>802</v>
      </c>
      <c r="AA114" s="2" t="s">
        <v>803</v>
      </c>
      <c r="AB114" s="3">
        <v>45387</v>
      </c>
      <c r="AC114" s="2" t="s">
        <v>332</v>
      </c>
    </row>
    <row r="115" spans="1:29" ht="30" customHeight="1" x14ac:dyDescent="0.25">
      <c r="A115" s="2">
        <v>2024</v>
      </c>
      <c r="B115" s="3">
        <v>45292</v>
      </c>
      <c r="C115" s="3">
        <v>45382</v>
      </c>
      <c r="D115" s="2" t="s">
        <v>75</v>
      </c>
      <c r="E115" s="7" t="s">
        <v>204</v>
      </c>
      <c r="F115" s="5" t="s">
        <v>1530</v>
      </c>
      <c r="G115" s="16" t="s">
        <v>322</v>
      </c>
      <c r="H115" s="16" t="s">
        <v>1534</v>
      </c>
      <c r="I115" s="17" t="s">
        <v>84</v>
      </c>
      <c r="J115" s="9" t="s">
        <v>480</v>
      </c>
      <c r="K115" s="9" t="s">
        <v>481</v>
      </c>
      <c r="L115" s="9" t="s">
        <v>482</v>
      </c>
      <c r="M115" s="2" t="s">
        <v>86</v>
      </c>
      <c r="N115" s="2" t="s">
        <v>332</v>
      </c>
      <c r="O115" s="5">
        <v>1</v>
      </c>
      <c r="P115" s="4">
        <v>45351</v>
      </c>
      <c r="Q115" s="3">
        <f t="shared" si="2"/>
        <v>45351</v>
      </c>
      <c r="R115" s="2" t="s">
        <v>332</v>
      </c>
      <c r="S115" s="13" t="s">
        <v>2016</v>
      </c>
      <c r="T115" s="12">
        <v>120</v>
      </c>
      <c r="U115" s="6">
        <f t="shared" si="3"/>
        <v>120</v>
      </c>
      <c r="V115" s="13" t="s">
        <v>682</v>
      </c>
      <c r="W115" s="13" t="s">
        <v>800</v>
      </c>
      <c r="X115" s="13" t="s">
        <v>802</v>
      </c>
      <c r="Y115" s="2" t="s">
        <v>89</v>
      </c>
      <c r="Z115" s="13" t="s">
        <v>802</v>
      </c>
      <c r="AA115" s="2" t="s">
        <v>803</v>
      </c>
      <c r="AB115" s="3">
        <v>45387</v>
      </c>
      <c r="AC115" s="2" t="s">
        <v>332</v>
      </c>
    </row>
    <row r="116" spans="1:29" ht="30" customHeight="1" x14ac:dyDescent="0.25">
      <c r="A116" s="2">
        <v>2024</v>
      </c>
      <c r="B116" s="3">
        <v>45292</v>
      </c>
      <c r="C116" s="3">
        <v>45382</v>
      </c>
      <c r="D116" s="2" t="s">
        <v>75</v>
      </c>
      <c r="E116" s="7" t="s">
        <v>205</v>
      </c>
      <c r="F116" s="5" t="s">
        <v>1530</v>
      </c>
      <c r="G116" s="16" t="s">
        <v>322</v>
      </c>
      <c r="H116" s="16" t="s">
        <v>1534</v>
      </c>
      <c r="I116" s="17" t="s">
        <v>84</v>
      </c>
      <c r="J116" s="9" t="s">
        <v>446</v>
      </c>
      <c r="K116" s="9" t="s">
        <v>332</v>
      </c>
      <c r="L116" s="9" t="s">
        <v>332</v>
      </c>
      <c r="M116" s="2" t="s">
        <v>86</v>
      </c>
      <c r="N116" s="2" t="s">
        <v>332</v>
      </c>
      <c r="O116" s="5">
        <v>1</v>
      </c>
      <c r="P116" s="4">
        <v>45314</v>
      </c>
      <c r="Q116" s="3">
        <f t="shared" si="2"/>
        <v>45314</v>
      </c>
      <c r="R116" s="2" t="s">
        <v>332</v>
      </c>
      <c r="S116" s="13" t="s">
        <v>2017</v>
      </c>
      <c r="T116" s="12">
        <v>150</v>
      </c>
      <c r="U116" s="6">
        <f t="shared" si="3"/>
        <v>150</v>
      </c>
      <c r="V116" s="13" t="s">
        <v>683</v>
      </c>
      <c r="W116" s="13" t="s">
        <v>800</v>
      </c>
      <c r="X116" s="13" t="s">
        <v>802</v>
      </c>
      <c r="Y116" s="2" t="s">
        <v>89</v>
      </c>
      <c r="Z116" s="13" t="s">
        <v>802</v>
      </c>
      <c r="AA116" s="2" t="s">
        <v>803</v>
      </c>
      <c r="AB116" s="3">
        <v>45387</v>
      </c>
      <c r="AC116" s="2" t="s">
        <v>332</v>
      </c>
    </row>
    <row r="117" spans="1:29" ht="30" customHeight="1" x14ac:dyDescent="0.25">
      <c r="A117" s="2">
        <v>2024</v>
      </c>
      <c r="B117" s="3">
        <v>45292</v>
      </c>
      <c r="C117" s="3">
        <v>45382</v>
      </c>
      <c r="D117" s="2" t="s">
        <v>75</v>
      </c>
      <c r="E117" s="7" t="s">
        <v>206</v>
      </c>
      <c r="F117" s="5" t="s">
        <v>1530</v>
      </c>
      <c r="G117" s="16" t="s">
        <v>322</v>
      </c>
      <c r="H117" s="16" t="s">
        <v>1534</v>
      </c>
      <c r="I117" s="17" t="s">
        <v>84</v>
      </c>
      <c r="J117" s="9" t="s">
        <v>483</v>
      </c>
      <c r="K117" s="9" t="s">
        <v>484</v>
      </c>
      <c r="L117" s="9" t="s">
        <v>387</v>
      </c>
      <c r="M117" s="2" t="s">
        <v>87</v>
      </c>
      <c r="N117" s="2" t="s">
        <v>332</v>
      </c>
      <c r="O117" s="5">
        <v>1</v>
      </c>
      <c r="P117" s="4">
        <v>45342</v>
      </c>
      <c r="Q117" s="3">
        <f t="shared" si="2"/>
        <v>45342</v>
      </c>
      <c r="R117" s="2" t="s">
        <v>332</v>
      </c>
      <c r="S117" s="13" t="s">
        <v>2018</v>
      </c>
      <c r="T117" s="12">
        <v>100</v>
      </c>
      <c r="U117" s="6">
        <f t="shared" si="3"/>
        <v>100</v>
      </c>
      <c r="V117" s="13" t="s">
        <v>684</v>
      </c>
      <c r="W117" s="13" t="s">
        <v>800</v>
      </c>
      <c r="X117" s="13" t="s">
        <v>802</v>
      </c>
      <c r="Y117" s="2" t="s">
        <v>89</v>
      </c>
      <c r="Z117" s="13" t="s">
        <v>802</v>
      </c>
      <c r="AA117" s="2" t="s">
        <v>803</v>
      </c>
      <c r="AB117" s="3">
        <v>45387</v>
      </c>
      <c r="AC117" s="2" t="s">
        <v>332</v>
      </c>
    </row>
    <row r="118" spans="1:29" ht="30" customHeight="1" x14ac:dyDescent="0.25">
      <c r="A118" s="2">
        <v>2024</v>
      </c>
      <c r="B118" s="3">
        <v>45292</v>
      </c>
      <c r="C118" s="3">
        <v>45382</v>
      </c>
      <c r="D118" s="2" t="s">
        <v>75</v>
      </c>
      <c r="E118" s="7" t="s">
        <v>207</v>
      </c>
      <c r="F118" s="5" t="s">
        <v>1530</v>
      </c>
      <c r="G118" s="16" t="s">
        <v>322</v>
      </c>
      <c r="H118" s="16" t="s">
        <v>1534</v>
      </c>
      <c r="I118" s="17" t="s">
        <v>84</v>
      </c>
      <c r="J118" s="9" t="s">
        <v>485</v>
      </c>
      <c r="K118" s="9" t="s">
        <v>378</v>
      </c>
      <c r="L118" s="9" t="s">
        <v>486</v>
      </c>
      <c r="M118" s="2" t="s">
        <v>86</v>
      </c>
      <c r="N118" s="2" t="s">
        <v>332</v>
      </c>
      <c r="O118" s="5">
        <v>1</v>
      </c>
      <c r="P118" s="4">
        <v>45336</v>
      </c>
      <c r="Q118" s="3">
        <f t="shared" si="2"/>
        <v>45336</v>
      </c>
      <c r="R118" s="2" t="s">
        <v>332</v>
      </c>
      <c r="S118" s="13" t="s">
        <v>2019</v>
      </c>
      <c r="T118" s="12">
        <f>150+255</f>
        <v>405</v>
      </c>
      <c r="U118" s="6">
        <f t="shared" si="3"/>
        <v>405</v>
      </c>
      <c r="V118" s="13" t="s">
        <v>685</v>
      </c>
      <c r="W118" s="13" t="s">
        <v>800</v>
      </c>
      <c r="X118" s="13" t="s">
        <v>802</v>
      </c>
      <c r="Y118" s="2" t="s">
        <v>89</v>
      </c>
      <c r="Z118" s="13" t="s">
        <v>802</v>
      </c>
      <c r="AA118" s="2" t="s">
        <v>803</v>
      </c>
      <c r="AB118" s="3">
        <v>45387</v>
      </c>
      <c r="AC118" s="2" t="s">
        <v>332</v>
      </c>
    </row>
    <row r="119" spans="1:29" ht="30" customHeight="1" x14ac:dyDescent="0.25">
      <c r="A119" s="2">
        <v>2024</v>
      </c>
      <c r="B119" s="3">
        <v>45292</v>
      </c>
      <c r="C119" s="3">
        <v>45382</v>
      </c>
      <c r="D119" s="2" t="s">
        <v>75</v>
      </c>
      <c r="E119" s="7" t="s">
        <v>208</v>
      </c>
      <c r="F119" s="5" t="s">
        <v>1530</v>
      </c>
      <c r="G119" s="16" t="s">
        <v>322</v>
      </c>
      <c r="H119" s="16" t="s">
        <v>1534</v>
      </c>
      <c r="I119" s="17" t="s">
        <v>84</v>
      </c>
      <c r="J119" s="9" t="s">
        <v>487</v>
      </c>
      <c r="K119" s="9" t="s">
        <v>368</v>
      </c>
      <c r="L119" s="9" t="s">
        <v>488</v>
      </c>
      <c r="M119" s="2" t="s">
        <v>87</v>
      </c>
      <c r="N119" s="2" t="s">
        <v>332</v>
      </c>
      <c r="O119" s="5">
        <v>1</v>
      </c>
      <c r="P119" s="4">
        <v>45341</v>
      </c>
      <c r="Q119" s="3">
        <f t="shared" si="2"/>
        <v>45341</v>
      </c>
      <c r="R119" s="2" t="s">
        <v>332</v>
      </c>
      <c r="S119" s="13" t="s">
        <v>2020</v>
      </c>
      <c r="T119" s="12">
        <v>120</v>
      </c>
      <c r="U119" s="6">
        <f t="shared" si="3"/>
        <v>120</v>
      </c>
      <c r="V119" s="13" t="s">
        <v>686</v>
      </c>
      <c r="W119" s="13" t="s">
        <v>800</v>
      </c>
      <c r="X119" s="13" t="s">
        <v>802</v>
      </c>
      <c r="Y119" s="2" t="s">
        <v>89</v>
      </c>
      <c r="Z119" s="13" t="s">
        <v>802</v>
      </c>
      <c r="AA119" s="2" t="s">
        <v>803</v>
      </c>
      <c r="AB119" s="3">
        <v>45387</v>
      </c>
      <c r="AC119" s="2" t="s">
        <v>332</v>
      </c>
    </row>
    <row r="120" spans="1:29" ht="30" customHeight="1" x14ac:dyDescent="0.25">
      <c r="A120" s="2">
        <v>2024</v>
      </c>
      <c r="B120" s="3">
        <v>45292</v>
      </c>
      <c r="C120" s="3">
        <v>45382</v>
      </c>
      <c r="D120" s="2" t="s">
        <v>75</v>
      </c>
      <c r="E120" s="7" t="s">
        <v>209</v>
      </c>
      <c r="F120" s="5" t="s">
        <v>1530</v>
      </c>
      <c r="G120" s="16" t="s">
        <v>322</v>
      </c>
      <c r="H120" s="16" t="s">
        <v>1534</v>
      </c>
      <c r="I120" s="17" t="s">
        <v>84</v>
      </c>
      <c r="J120" s="9" t="s">
        <v>489</v>
      </c>
      <c r="K120" s="9" t="s">
        <v>334</v>
      </c>
      <c r="L120" s="9" t="s">
        <v>490</v>
      </c>
      <c r="M120" s="2" t="s">
        <v>86</v>
      </c>
      <c r="N120" s="2" t="s">
        <v>332</v>
      </c>
      <c r="O120" s="5">
        <v>1</v>
      </c>
      <c r="P120" s="4">
        <v>45349</v>
      </c>
      <c r="Q120" s="3">
        <f t="shared" si="2"/>
        <v>45349</v>
      </c>
      <c r="R120" s="2" t="s">
        <v>332</v>
      </c>
      <c r="S120" s="13" t="s">
        <v>2021</v>
      </c>
      <c r="T120" s="12">
        <v>120</v>
      </c>
      <c r="U120" s="6">
        <f t="shared" si="3"/>
        <v>120</v>
      </c>
      <c r="V120" s="13" t="s">
        <v>687</v>
      </c>
      <c r="W120" s="13" t="s">
        <v>800</v>
      </c>
      <c r="X120" s="13" t="s">
        <v>802</v>
      </c>
      <c r="Y120" s="2" t="s">
        <v>89</v>
      </c>
      <c r="Z120" s="13" t="s">
        <v>802</v>
      </c>
      <c r="AA120" s="2" t="s">
        <v>803</v>
      </c>
      <c r="AB120" s="3">
        <v>45387</v>
      </c>
      <c r="AC120" s="2" t="s">
        <v>332</v>
      </c>
    </row>
    <row r="121" spans="1:29" ht="30" customHeight="1" x14ac:dyDescent="0.25">
      <c r="A121" s="2">
        <v>2024</v>
      </c>
      <c r="B121" s="3">
        <v>45292</v>
      </c>
      <c r="C121" s="3">
        <v>45382</v>
      </c>
      <c r="D121" s="2" t="s">
        <v>75</v>
      </c>
      <c r="E121" s="7" t="s">
        <v>210</v>
      </c>
      <c r="F121" s="5" t="s">
        <v>1530</v>
      </c>
      <c r="G121" s="16" t="s">
        <v>322</v>
      </c>
      <c r="H121" s="16" t="s">
        <v>1534</v>
      </c>
      <c r="I121" s="17" t="s">
        <v>84</v>
      </c>
      <c r="J121" s="9" t="s">
        <v>491</v>
      </c>
      <c r="K121" s="9" t="s">
        <v>330</v>
      </c>
      <c r="L121" s="9" t="s">
        <v>378</v>
      </c>
      <c r="M121" s="2" t="s">
        <v>87</v>
      </c>
      <c r="N121" s="2" t="s">
        <v>332</v>
      </c>
      <c r="O121" s="5">
        <v>1</v>
      </c>
      <c r="P121" s="4">
        <v>45351</v>
      </c>
      <c r="Q121" s="3">
        <f t="shared" si="2"/>
        <v>45351</v>
      </c>
      <c r="R121" s="2" t="s">
        <v>332</v>
      </c>
      <c r="S121" s="13" t="s">
        <v>2022</v>
      </c>
      <c r="T121" s="12">
        <v>100</v>
      </c>
      <c r="U121" s="6">
        <f t="shared" si="3"/>
        <v>100</v>
      </c>
      <c r="V121" s="13" t="s">
        <v>688</v>
      </c>
      <c r="W121" s="13" t="s">
        <v>800</v>
      </c>
      <c r="X121" s="13" t="s">
        <v>802</v>
      </c>
      <c r="Y121" s="2" t="s">
        <v>89</v>
      </c>
      <c r="Z121" s="13" t="s">
        <v>802</v>
      </c>
      <c r="AA121" s="2" t="s">
        <v>803</v>
      </c>
      <c r="AB121" s="3">
        <v>45387</v>
      </c>
      <c r="AC121" s="2" t="s">
        <v>332</v>
      </c>
    </row>
    <row r="122" spans="1:29" ht="30" customHeight="1" x14ac:dyDescent="0.25">
      <c r="A122" s="2">
        <v>2024</v>
      </c>
      <c r="B122" s="3">
        <v>45292</v>
      </c>
      <c r="C122" s="3">
        <v>45382</v>
      </c>
      <c r="D122" s="2" t="s">
        <v>75</v>
      </c>
      <c r="E122" s="7" t="s">
        <v>211</v>
      </c>
      <c r="F122" s="5" t="s">
        <v>1530</v>
      </c>
      <c r="G122" s="16" t="s">
        <v>322</v>
      </c>
      <c r="H122" s="16" t="s">
        <v>1534</v>
      </c>
      <c r="I122" s="17" t="s">
        <v>84</v>
      </c>
      <c r="J122" s="9" t="s">
        <v>492</v>
      </c>
      <c r="K122" s="9" t="s">
        <v>398</v>
      </c>
      <c r="L122" s="9" t="s">
        <v>493</v>
      </c>
      <c r="M122" s="2" t="s">
        <v>87</v>
      </c>
      <c r="N122" s="2" t="s">
        <v>332</v>
      </c>
      <c r="O122" s="5">
        <v>1</v>
      </c>
      <c r="P122" s="4">
        <v>45351</v>
      </c>
      <c r="Q122" s="3">
        <f t="shared" si="2"/>
        <v>45351</v>
      </c>
      <c r="R122" s="2" t="s">
        <v>332</v>
      </c>
      <c r="S122" s="13" t="s">
        <v>2023</v>
      </c>
      <c r="T122" s="12">
        <v>100</v>
      </c>
      <c r="U122" s="6">
        <f t="shared" si="3"/>
        <v>100</v>
      </c>
      <c r="V122" s="13" t="s">
        <v>689</v>
      </c>
      <c r="W122" s="13" t="s">
        <v>800</v>
      </c>
      <c r="X122" s="13" t="s">
        <v>802</v>
      </c>
      <c r="Y122" s="2" t="s">
        <v>89</v>
      </c>
      <c r="Z122" s="13" t="s">
        <v>802</v>
      </c>
      <c r="AA122" s="2" t="s">
        <v>803</v>
      </c>
      <c r="AB122" s="3">
        <v>45387</v>
      </c>
      <c r="AC122" s="2" t="s">
        <v>332</v>
      </c>
    </row>
    <row r="123" spans="1:29" ht="30" customHeight="1" x14ac:dyDescent="0.25">
      <c r="A123" s="2">
        <v>2024</v>
      </c>
      <c r="B123" s="3">
        <v>45292</v>
      </c>
      <c r="C123" s="3">
        <v>45382</v>
      </c>
      <c r="D123" s="2" t="s">
        <v>75</v>
      </c>
      <c r="E123" s="7" t="s">
        <v>212</v>
      </c>
      <c r="F123" s="5" t="s">
        <v>1530</v>
      </c>
      <c r="G123" s="16" t="s">
        <v>322</v>
      </c>
      <c r="H123" s="16" t="s">
        <v>1534</v>
      </c>
      <c r="I123" s="17" t="s">
        <v>84</v>
      </c>
      <c r="J123" s="9" t="s">
        <v>494</v>
      </c>
      <c r="K123" s="9" t="s">
        <v>495</v>
      </c>
      <c r="L123" s="9" t="s">
        <v>398</v>
      </c>
      <c r="M123" s="2" t="s">
        <v>86</v>
      </c>
      <c r="N123" s="2" t="s">
        <v>332</v>
      </c>
      <c r="O123" s="5">
        <v>1</v>
      </c>
      <c r="P123" s="4">
        <v>45351</v>
      </c>
      <c r="Q123" s="3">
        <f t="shared" si="2"/>
        <v>45351</v>
      </c>
      <c r="R123" s="2" t="s">
        <v>332</v>
      </c>
      <c r="S123" s="13" t="s">
        <v>2024</v>
      </c>
      <c r="T123" s="12">
        <v>100</v>
      </c>
      <c r="U123" s="6">
        <f t="shared" si="3"/>
        <v>100</v>
      </c>
      <c r="V123" s="13" t="s">
        <v>690</v>
      </c>
      <c r="W123" s="13" t="s">
        <v>800</v>
      </c>
      <c r="X123" s="13" t="s">
        <v>802</v>
      </c>
      <c r="Y123" s="2" t="s">
        <v>89</v>
      </c>
      <c r="Z123" s="13" t="s">
        <v>802</v>
      </c>
      <c r="AA123" s="2" t="s">
        <v>803</v>
      </c>
      <c r="AB123" s="3">
        <v>45387</v>
      </c>
      <c r="AC123" s="2" t="s">
        <v>332</v>
      </c>
    </row>
    <row r="124" spans="1:29" ht="30" customHeight="1" x14ac:dyDescent="0.25">
      <c r="A124" s="2">
        <v>2024</v>
      </c>
      <c r="B124" s="3">
        <v>45292</v>
      </c>
      <c r="C124" s="3">
        <v>45382</v>
      </c>
      <c r="D124" s="2" t="s">
        <v>75</v>
      </c>
      <c r="E124" s="7" t="s">
        <v>213</v>
      </c>
      <c r="F124" s="5" t="s">
        <v>1530</v>
      </c>
      <c r="G124" s="16" t="s">
        <v>322</v>
      </c>
      <c r="H124" s="16" t="s">
        <v>1534</v>
      </c>
      <c r="I124" s="17" t="s">
        <v>84</v>
      </c>
      <c r="J124" s="9" t="s">
        <v>496</v>
      </c>
      <c r="K124" s="9" t="s">
        <v>330</v>
      </c>
      <c r="L124" s="9" t="s">
        <v>325</v>
      </c>
      <c r="M124" s="2" t="s">
        <v>86</v>
      </c>
      <c r="N124" s="2" t="s">
        <v>332</v>
      </c>
      <c r="O124" s="5">
        <v>1</v>
      </c>
      <c r="P124" s="4">
        <v>45348</v>
      </c>
      <c r="Q124" s="3">
        <f t="shared" si="2"/>
        <v>45348</v>
      </c>
      <c r="R124" s="2" t="s">
        <v>332</v>
      </c>
      <c r="S124" s="13" t="s">
        <v>2025</v>
      </c>
      <c r="T124" s="12">
        <v>100</v>
      </c>
      <c r="U124" s="6">
        <f t="shared" si="3"/>
        <v>100</v>
      </c>
      <c r="V124" s="13" t="s">
        <v>691</v>
      </c>
      <c r="W124" s="13" t="s">
        <v>800</v>
      </c>
      <c r="X124" s="13" t="s">
        <v>802</v>
      </c>
      <c r="Y124" s="2" t="s">
        <v>89</v>
      </c>
      <c r="Z124" s="13" t="s">
        <v>802</v>
      </c>
      <c r="AA124" s="2" t="s">
        <v>803</v>
      </c>
      <c r="AB124" s="3">
        <v>45387</v>
      </c>
      <c r="AC124" s="2" t="s">
        <v>332</v>
      </c>
    </row>
    <row r="125" spans="1:29" ht="30" customHeight="1" x14ac:dyDescent="0.25">
      <c r="A125" s="2">
        <v>2024</v>
      </c>
      <c r="B125" s="3">
        <v>45292</v>
      </c>
      <c r="C125" s="3">
        <v>45382</v>
      </c>
      <c r="D125" s="2" t="s">
        <v>75</v>
      </c>
      <c r="E125" s="7" t="s">
        <v>214</v>
      </c>
      <c r="F125" s="5" t="s">
        <v>1530</v>
      </c>
      <c r="G125" s="16" t="s">
        <v>322</v>
      </c>
      <c r="H125" s="16" t="s">
        <v>1534</v>
      </c>
      <c r="I125" s="17" t="s">
        <v>84</v>
      </c>
      <c r="J125" s="9" t="s">
        <v>497</v>
      </c>
      <c r="K125" s="9" t="s">
        <v>416</v>
      </c>
      <c r="L125" s="9" t="s">
        <v>330</v>
      </c>
      <c r="M125" s="2" t="s">
        <v>86</v>
      </c>
      <c r="N125" s="2" t="s">
        <v>332</v>
      </c>
      <c r="O125" s="5">
        <v>1</v>
      </c>
      <c r="P125" s="4">
        <v>45357</v>
      </c>
      <c r="Q125" s="3">
        <f t="shared" si="2"/>
        <v>45357</v>
      </c>
      <c r="R125" s="2" t="s">
        <v>332</v>
      </c>
      <c r="S125" s="13" t="s">
        <v>2026</v>
      </c>
      <c r="T125" s="12">
        <v>150</v>
      </c>
      <c r="U125" s="6">
        <f t="shared" si="3"/>
        <v>150</v>
      </c>
      <c r="V125" s="13" t="s">
        <v>692</v>
      </c>
      <c r="W125" s="13" t="s">
        <v>800</v>
      </c>
      <c r="X125" s="13" t="s">
        <v>802</v>
      </c>
      <c r="Y125" s="2" t="s">
        <v>89</v>
      </c>
      <c r="Z125" s="13" t="s">
        <v>802</v>
      </c>
      <c r="AA125" s="2" t="s">
        <v>803</v>
      </c>
      <c r="AB125" s="3">
        <v>45387</v>
      </c>
      <c r="AC125" s="2" t="s">
        <v>332</v>
      </c>
    </row>
    <row r="126" spans="1:29" ht="30" customHeight="1" x14ac:dyDescent="0.25">
      <c r="A126" s="2">
        <v>2024</v>
      </c>
      <c r="B126" s="3">
        <v>45292</v>
      </c>
      <c r="C126" s="3">
        <v>45382</v>
      </c>
      <c r="D126" s="2" t="s">
        <v>75</v>
      </c>
      <c r="E126" s="7" t="s">
        <v>215</v>
      </c>
      <c r="F126" s="5" t="s">
        <v>1530</v>
      </c>
      <c r="G126" s="16" t="s">
        <v>322</v>
      </c>
      <c r="H126" s="16" t="s">
        <v>1534</v>
      </c>
      <c r="I126" s="17" t="s">
        <v>84</v>
      </c>
      <c r="J126" s="9" t="s">
        <v>498</v>
      </c>
      <c r="K126" s="9" t="s">
        <v>499</v>
      </c>
      <c r="L126" s="9" t="s">
        <v>368</v>
      </c>
      <c r="M126" s="2" t="s">
        <v>86</v>
      </c>
      <c r="N126" s="2" t="s">
        <v>332</v>
      </c>
      <c r="O126" s="5">
        <v>1</v>
      </c>
      <c r="P126" s="4">
        <v>45355</v>
      </c>
      <c r="Q126" s="3">
        <f t="shared" si="2"/>
        <v>45355</v>
      </c>
      <c r="R126" s="2" t="s">
        <v>332</v>
      </c>
      <c r="S126" s="13" t="s">
        <v>2027</v>
      </c>
      <c r="T126" s="12">
        <v>100</v>
      </c>
      <c r="U126" s="6">
        <f t="shared" si="3"/>
        <v>100</v>
      </c>
      <c r="V126" s="13" t="s">
        <v>693</v>
      </c>
      <c r="W126" s="13" t="s">
        <v>800</v>
      </c>
      <c r="X126" s="13" t="s">
        <v>802</v>
      </c>
      <c r="Y126" s="2" t="s">
        <v>89</v>
      </c>
      <c r="Z126" s="13" t="s">
        <v>802</v>
      </c>
      <c r="AA126" s="2" t="s">
        <v>803</v>
      </c>
      <c r="AB126" s="3">
        <v>45387</v>
      </c>
      <c r="AC126" s="2" t="s">
        <v>332</v>
      </c>
    </row>
    <row r="127" spans="1:29" ht="30" customHeight="1" x14ac:dyDescent="0.25">
      <c r="A127" s="2">
        <v>2024</v>
      </c>
      <c r="B127" s="3">
        <v>45292</v>
      </c>
      <c r="C127" s="3">
        <v>45382</v>
      </c>
      <c r="D127" s="2" t="s">
        <v>75</v>
      </c>
      <c r="E127" s="7" t="s">
        <v>216</v>
      </c>
      <c r="F127" s="5" t="s">
        <v>1530</v>
      </c>
      <c r="G127" s="16" t="s">
        <v>322</v>
      </c>
      <c r="H127" s="16" t="s">
        <v>1534</v>
      </c>
      <c r="I127" s="17" t="s">
        <v>84</v>
      </c>
      <c r="J127" s="9" t="s">
        <v>500</v>
      </c>
      <c r="K127" s="9" t="s">
        <v>484</v>
      </c>
      <c r="L127" s="9" t="s">
        <v>501</v>
      </c>
      <c r="M127" s="2" t="s">
        <v>87</v>
      </c>
      <c r="N127" s="2" t="s">
        <v>332</v>
      </c>
      <c r="O127" s="5">
        <v>1</v>
      </c>
      <c r="P127" s="4">
        <v>45357</v>
      </c>
      <c r="Q127" s="3">
        <f t="shared" si="2"/>
        <v>45357</v>
      </c>
      <c r="R127" s="2" t="s">
        <v>332</v>
      </c>
      <c r="S127" s="13" t="s">
        <v>2028</v>
      </c>
      <c r="T127" s="12">
        <f>150+225</f>
        <v>375</v>
      </c>
      <c r="U127" s="6">
        <f t="shared" si="3"/>
        <v>375</v>
      </c>
      <c r="V127" s="13" t="s">
        <v>694</v>
      </c>
      <c r="W127" s="13" t="s">
        <v>801</v>
      </c>
      <c r="X127" s="13" t="s">
        <v>802</v>
      </c>
      <c r="Y127" s="2" t="s">
        <v>89</v>
      </c>
      <c r="Z127" s="13" t="s">
        <v>802</v>
      </c>
      <c r="AA127" s="2" t="s">
        <v>803</v>
      </c>
      <c r="AB127" s="3">
        <v>45387</v>
      </c>
      <c r="AC127" s="2" t="s">
        <v>332</v>
      </c>
    </row>
    <row r="128" spans="1:29" ht="30" customHeight="1" x14ac:dyDescent="0.25">
      <c r="A128" s="2">
        <v>2024</v>
      </c>
      <c r="B128" s="3">
        <v>45292</v>
      </c>
      <c r="C128" s="3">
        <v>45382</v>
      </c>
      <c r="D128" s="2" t="s">
        <v>75</v>
      </c>
      <c r="E128" s="7" t="s">
        <v>217</v>
      </c>
      <c r="F128" s="5" t="s">
        <v>1530</v>
      </c>
      <c r="G128" s="16" t="s">
        <v>322</v>
      </c>
      <c r="H128" s="16" t="s">
        <v>1534</v>
      </c>
      <c r="I128" s="17" t="s">
        <v>84</v>
      </c>
      <c r="J128" s="9" t="s">
        <v>502</v>
      </c>
      <c r="K128" s="9" t="s">
        <v>503</v>
      </c>
      <c r="L128" s="9" t="s">
        <v>504</v>
      </c>
      <c r="M128" s="2" t="s">
        <v>87</v>
      </c>
      <c r="N128" s="2" t="s">
        <v>332</v>
      </c>
      <c r="O128" s="5">
        <v>1</v>
      </c>
      <c r="P128" s="4">
        <v>45357</v>
      </c>
      <c r="Q128" s="3">
        <f t="shared" si="2"/>
        <v>45357</v>
      </c>
      <c r="R128" s="2" t="s">
        <v>332</v>
      </c>
      <c r="S128" s="13" t="s">
        <v>2029</v>
      </c>
      <c r="T128" s="12">
        <v>100</v>
      </c>
      <c r="U128" s="6">
        <f t="shared" si="3"/>
        <v>100</v>
      </c>
      <c r="V128" s="13" t="s">
        <v>695</v>
      </c>
      <c r="W128" s="13" t="s">
        <v>800</v>
      </c>
      <c r="X128" s="13" t="s">
        <v>802</v>
      </c>
      <c r="Y128" s="2" t="s">
        <v>89</v>
      </c>
      <c r="Z128" s="13" t="s">
        <v>802</v>
      </c>
      <c r="AA128" s="2" t="s">
        <v>803</v>
      </c>
      <c r="AB128" s="3">
        <v>45387</v>
      </c>
      <c r="AC128" s="2" t="s">
        <v>332</v>
      </c>
    </row>
    <row r="129" spans="1:29" ht="30" customHeight="1" x14ac:dyDescent="0.25">
      <c r="A129" s="2">
        <v>2024</v>
      </c>
      <c r="B129" s="3">
        <v>45292</v>
      </c>
      <c r="C129" s="3">
        <v>45382</v>
      </c>
      <c r="D129" s="2" t="s">
        <v>75</v>
      </c>
      <c r="E129" s="7" t="s">
        <v>218</v>
      </c>
      <c r="F129" s="5" t="s">
        <v>1530</v>
      </c>
      <c r="G129" s="16" t="s">
        <v>322</v>
      </c>
      <c r="H129" s="16" t="s">
        <v>1534</v>
      </c>
      <c r="I129" s="17" t="s">
        <v>84</v>
      </c>
      <c r="J129" s="9" t="s">
        <v>505</v>
      </c>
      <c r="K129" s="9" t="s">
        <v>345</v>
      </c>
      <c r="L129" s="9" t="s">
        <v>346</v>
      </c>
      <c r="M129" s="2" t="s">
        <v>86</v>
      </c>
      <c r="N129" s="2" t="s">
        <v>332</v>
      </c>
      <c r="O129" s="5">
        <v>1</v>
      </c>
      <c r="P129" s="4">
        <v>45357</v>
      </c>
      <c r="Q129" s="3">
        <f t="shared" si="2"/>
        <v>45357</v>
      </c>
      <c r="R129" s="2" t="s">
        <v>332</v>
      </c>
      <c r="S129" s="13" t="s">
        <v>2030</v>
      </c>
      <c r="T129" s="12">
        <f>150+407.55</f>
        <v>557.54999999999995</v>
      </c>
      <c r="U129" s="6">
        <f t="shared" si="3"/>
        <v>557.54999999999995</v>
      </c>
      <c r="V129" s="13" t="s">
        <v>696</v>
      </c>
      <c r="W129" s="13" t="s">
        <v>800</v>
      </c>
      <c r="X129" s="13" t="s">
        <v>802</v>
      </c>
      <c r="Y129" s="2" t="s">
        <v>89</v>
      </c>
      <c r="Z129" s="13" t="s">
        <v>802</v>
      </c>
      <c r="AA129" s="2" t="s">
        <v>803</v>
      </c>
      <c r="AB129" s="3">
        <v>45387</v>
      </c>
      <c r="AC129" s="2" t="s">
        <v>332</v>
      </c>
    </row>
    <row r="130" spans="1:29" ht="30" customHeight="1" x14ac:dyDescent="0.25">
      <c r="A130" s="2">
        <v>2024</v>
      </c>
      <c r="B130" s="3">
        <v>45292</v>
      </c>
      <c r="C130" s="3">
        <v>45382</v>
      </c>
      <c r="D130" s="2" t="s">
        <v>75</v>
      </c>
      <c r="E130" s="7" t="s">
        <v>219</v>
      </c>
      <c r="F130" s="5" t="s">
        <v>1530</v>
      </c>
      <c r="G130" s="16" t="s">
        <v>322</v>
      </c>
      <c r="H130" s="16" t="s">
        <v>1534</v>
      </c>
      <c r="I130" s="17" t="s">
        <v>84</v>
      </c>
      <c r="J130" s="9" t="s">
        <v>428</v>
      </c>
      <c r="K130" s="9" t="s">
        <v>429</v>
      </c>
      <c r="L130" s="9" t="s">
        <v>430</v>
      </c>
      <c r="M130" s="2" t="s">
        <v>86</v>
      </c>
      <c r="N130" s="2" t="s">
        <v>332</v>
      </c>
      <c r="O130" s="5">
        <v>1</v>
      </c>
      <c r="P130" s="4">
        <v>45358</v>
      </c>
      <c r="Q130" s="3">
        <f t="shared" si="2"/>
        <v>45358</v>
      </c>
      <c r="R130" s="2" t="s">
        <v>332</v>
      </c>
      <c r="S130" s="13" t="s">
        <v>2031</v>
      </c>
      <c r="T130" s="12">
        <f>100+90</f>
        <v>190</v>
      </c>
      <c r="U130" s="6">
        <f t="shared" si="3"/>
        <v>190</v>
      </c>
      <c r="V130" s="13" t="s">
        <v>697</v>
      </c>
      <c r="W130" s="13" t="s">
        <v>800</v>
      </c>
      <c r="X130" s="13" t="s">
        <v>802</v>
      </c>
      <c r="Y130" s="2" t="s">
        <v>89</v>
      </c>
      <c r="Z130" s="13" t="s">
        <v>802</v>
      </c>
      <c r="AA130" s="2" t="s">
        <v>803</v>
      </c>
      <c r="AB130" s="3">
        <v>45387</v>
      </c>
      <c r="AC130" s="2" t="s">
        <v>332</v>
      </c>
    </row>
    <row r="131" spans="1:29" ht="30" customHeight="1" x14ac:dyDescent="0.25">
      <c r="A131" s="2">
        <v>2024</v>
      </c>
      <c r="B131" s="3">
        <v>45292</v>
      </c>
      <c r="C131" s="3">
        <v>45382</v>
      </c>
      <c r="D131" s="2" t="s">
        <v>75</v>
      </c>
      <c r="E131" s="7" t="s">
        <v>220</v>
      </c>
      <c r="F131" s="5" t="s">
        <v>1530</v>
      </c>
      <c r="G131" s="16" t="s">
        <v>322</v>
      </c>
      <c r="H131" s="16" t="s">
        <v>1534</v>
      </c>
      <c r="I131" s="17" t="s">
        <v>84</v>
      </c>
      <c r="J131" s="9" t="s">
        <v>506</v>
      </c>
      <c r="K131" s="9" t="s">
        <v>507</v>
      </c>
      <c r="L131" s="9" t="s">
        <v>415</v>
      </c>
      <c r="M131" s="2" t="s">
        <v>86</v>
      </c>
      <c r="N131" s="2" t="s">
        <v>332</v>
      </c>
      <c r="O131" s="5">
        <v>1</v>
      </c>
      <c r="P131" s="4">
        <v>45365</v>
      </c>
      <c r="Q131" s="3">
        <f t="shared" si="2"/>
        <v>45365</v>
      </c>
      <c r="R131" s="2" t="s">
        <v>332</v>
      </c>
      <c r="S131" s="13" t="s">
        <v>2032</v>
      </c>
      <c r="T131" s="12">
        <v>100</v>
      </c>
      <c r="U131" s="6">
        <f t="shared" si="3"/>
        <v>100</v>
      </c>
      <c r="V131" s="13" t="s">
        <v>698</v>
      </c>
      <c r="W131" s="13" t="s">
        <v>800</v>
      </c>
      <c r="X131" s="13" t="s">
        <v>802</v>
      </c>
      <c r="Y131" s="2" t="s">
        <v>89</v>
      </c>
      <c r="Z131" s="13" t="s">
        <v>802</v>
      </c>
      <c r="AA131" s="2" t="s">
        <v>803</v>
      </c>
      <c r="AB131" s="3">
        <v>45387</v>
      </c>
      <c r="AC131" s="2" t="s">
        <v>332</v>
      </c>
    </row>
    <row r="132" spans="1:29" ht="30" customHeight="1" x14ac:dyDescent="0.25">
      <c r="A132" s="2">
        <v>2024</v>
      </c>
      <c r="B132" s="3">
        <v>45292</v>
      </c>
      <c r="C132" s="3">
        <v>45382</v>
      </c>
      <c r="D132" s="2" t="s">
        <v>75</v>
      </c>
      <c r="E132" s="7" t="s">
        <v>221</v>
      </c>
      <c r="F132" s="5" t="s">
        <v>1530</v>
      </c>
      <c r="G132" s="16" t="s">
        <v>322</v>
      </c>
      <c r="H132" s="16" t="s">
        <v>1534</v>
      </c>
      <c r="I132" s="17" t="s">
        <v>84</v>
      </c>
      <c r="J132" s="9" t="s">
        <v>508</v>
      </c>
      <c r="K132" s="9" t="s">
        <v>509</v>
      </c>
      <c r="L132" s="9" t="s">
        <v>394</v>
      </c>
      <c r="M132" s="2" t="s">
        <v>86</v>
      </c>
      <c r="N132" s="2" t="s">
        <v>332</v>
      </c>
      <c r="O132" s="5">
        <v>1</v>
      </c>
      <c r="P132" s="4">
        <v>45359</v>
      </c>
      <c r="Q132" s="3">
        <f t="shared" si="2"/>
        <v>45359</v>
      </c>
      <c r="R132" s="2" t="s">
        <v>332</v>
      </c>
      <c r="S132" s="13" t="s">
        <v>2033</v>
      </c>
      <c r="T132" s="12">
        <v>100</v>
      </c>
      <c r="U132" s="6">
        <f t="shared" si="3"/>
        <v>100</v>
      </c>
      <c r="V132" s="13" t="s">
        <v>699</v>
      </c>
      <c r="W132" s="13" t="s">
        <v>800</v>
      </c>
      <c r="X132" s="13" t="s">
        <v>802</v>
      </c>
      <c r="Y132" s="2" t="s">
        <v>89</v>
      </c>
      <c r="Z132" s="13" t="s">
        <v>802</v>
      </c>
      <c r="AA132" s="2" t="s">
        <v>803</v>
      </c>
      <c r="AB132" s="3">
        <v>45387</v>
      </c>
      <c r="AC132" s="2" t="s">
        <v>332</v>
      </c>
    </row>
    <row r="133" spans="1:29" ht="30" customHeight="1" x14ac:dyDescent="0.25">
      <c r="A133" s="2">
        <v>2024</v>
      </c>
      <c r="B133" s="3">
        <v>45292</v>
      </c>
      <c r="C133" s="3">
        <v>45382</v>
      </c>
      <c r="D133" s="2" t="s">
        <v>75</v>
      </c>
      <c r="E133" s="7" t="s">
        <v>222</v>
      </c>
      <c r="F133" s="5" t="s">
        <v>1530</v>
      </c>
      <c r="G133" s="16" t="s">
        <v>322</v>
      </c>
      <c r="H133" s="16" t="s">
        <v>1534</v>
      </c>
      <c r="I133" s="17" t="s">
        <v>84</v>
      </c>
      <c r="J133" s="9" t="s">
        <v>390</v>
      </c>
      <c r="K133" s="9" t="s">
        <v>510</v>
      </c>
      <c r="L133" s="9" t="s">
        <v>511</v>
      </c>
      <c r="M133" s="2" t="s">
        <v>86</v>
      </c>
      <c r="N133" s="2" t="s">
        <v>332</v>
      </c>
      <c r="O133" s="5">
        <v>1</v>
      </c>
      <c r="P133" s="4">
        <v>45371</v>
      </c>
      <c r="Q133" s="3">
        <f t="shared" si="2"/>
        <v>45371</v>
      </c>
      <c r="R133" s="2" t="s">
        <v>332</v>
      </c>
      <c r="S133" s="13" t="s">
        <v>2034</v>
      </c>
      <c r="T133" s="12">
        <v>100</v>
      </c>
      <c r="U133" s="6">
        <f t="shared" si="3"/>
        <v>100</v>
      </c>
      <c r="V133" s="13" t="s">
        <v>700</v>
      </c>
      <c r="W133" s="13" t="s">
        <v>800</v>
      </c>
      <c r="X133" s="13" t="s">
        <v>802</v>
      </c>
      <c r="Y133" s="2" t="s">
        <v>89</v>
      </c>
      <c r="Z133" s="13" t="s">
        <v>802</v>
      </c>
      <c r="AA133" s="2" t="s">
        <v>803</v>
      </c>
      <c r="AB133" s="3">
        <v>45387</v>
      </c>
      <c r="AC133" s="2" t="s">
        <v>332</v>
      </c>
    </row>
    <row r="134" spans="1:29" ht="30" customHeight="1" x14ac:dyDescent="0.25">
      <c r="A134" s="2">
        <v>2024</v>
      </c>
      <c r="B134" s="3">
        <v>45292</v>
      </c>
      <c r="C134" s="3">
        <v>45382</v>
      </c>
      <c r="D134" s="2" t="s">
        <v>75</v>
      </c>
      <c r="E134" s="7" t="s">
        <v>223</v>
      </c>
      <c r="F134" s="5" t="s">
        <v>1530</v>
      </c>
      <c r="G134" s="16" t="s">
        <v>322</v>
      </c>
      <c r="H134" s="16" t="s">
        <v>1534</v>
      </c>
      <c r="I134" s="17" t="s">
        <v>84</v>
      </c>
      <c r="J134" s="9" t="s">
        <v>512</v>
      </c>
      <c r="K134" s="9" t="s">
        <v>351</v>
      </c>
      <c r="L134" s="9" t="s">
        <v>445</v>
      </c>
      <c r="M134" s="2" t="s">
        <v>87</v>
      </c>
      <c r="N134" s="2" t="s">
        <v>332</v>
      </c>
      <c r="O134" s="5">
        <v>1</v>
      </c>
      <c r="P134" s="4">
        <v>45372</v>
      </c>
      <c r="Q134" s="3">
        <f t="shared" si="2"/>
        <v>45372</v>
      </c>
      <c r="R134" s="2" t="s">
        <v>332</v>
      </c>
      <c r="S134" s="13" t="s">
        <v>2035</v>
      </c>
      <c r="T134" s="12">
        <v>120</v>
      </c>
      <c r="U134" s="6">
        <f t="shared" si="3"/>
        <v>120</v>
      </c>
      <c r="V134" s="13" t="s">
        <v>701</v>
      </c>
      <c r="W134" s="13" t="s">
        <v>800</v>
      </c>
      <c r="X134" s="13" t="s">
        <v>802</v>
      </c>
      <c r="Y134" s="2" t="s">
        <v>89</v>
      </c>
      <c r="Z134" s="13" t="s">
        <v>802</v>
      </c>
      <c r="AA134" s="2" t="s">
        <v>803</v>
      </c>
      <c r="AB134" s="3">
        <v>45387</v>
      </c>
      <c r="AC134" s="2" t="s">
        <v>332</v>
      </c>
    </row>
    <row r="135" spans="1:29" ht="30" customHeight="1" x14ac:dyDescent="0.25">
      <c r="A135" s="2">
        <v>2024</v>
      </c>
      <c r="B135" s="3">
        <v>45292</v>
      </c>
      <c r="C135" s="3">
        <v>45382</v>
      </c>
      <c r="D135" s="2" t="s">
        <v>75</v>
      </c>
      <c r="E135" s="7" t="s">
        <v>224</v>
      </c>
      <c r="F135" s="5" t="s">
        <v>1530</v>
      </c>
      <c r="G135" s="16" t="s">
        <v>322</v>
      </c>
      <c r="H135" s="16" t="s">
        <v>1534</v>
      </c>
      <c r="I135" s="17" t="s">
        <v>84</v>
      </c>
      <c r="J135" s="9" t="s">
        <v>487</v>
      </c>
      <c r="K135" s="9" t="s">
        <v>513</v>
      </c>
      <c r="L135" s="9" t="s">
        <v>514</v>
      </c>
      <c r="M135" s="2" t="s">
        <v>87</v>
      </c>
      <c r="N135" s="2" t="s">
        <v>332</v>
      </c>
      <c r="O135" s="5">
        <v>1</v>
      </c>
      <c r="P135" s="4">
        <v>45323</v>
      </c>
      <c r="Q135" s="3">
        <f t="shared" si="2"/>
        <v>45323</v>
      </c>
      <c r="R135" s="2" t="s">
        <v>332</v>
      </c>
      <c r="S135" s="13" t="s">
        <v>2036</v>
      </c>
      <c r="T135" s="12">
        <f>100+77.5</f>
        <v>177.5</v>
      </c>
      <c r="U135" s="6">
        <f t="shared" si="3"/>
        <v>177.5</v>
      </c>
      <c r="V135" s="13" t="s">
        <v>702</v>
      </c>
      <c r="W135" s="13" t="s">
        <v>800</v>
      </c>
      <c r="X135" s="13" t="s">
        <v>802</v>
      </c>
      <c r="Y135" s="2" t="s">
        <v>89</v>
      </c>
      <c r="Z135" s="13" t="s">
        <v>802</v>
      </c>
      <c r="AA135" s="2" t="s">
        <v>803</v>
      </c>
      <c r="AB135" s="3">
        <v>45387</v>
      </c>
      <c r="AC135" s="2" t="s">
        <v>332</v>
      </c>
    </row>
    <row r="136" spans="1:29" ht="30" customHeight="1" x14ac:dyDescent="0.25">
      <c r="A136" s="2">
        <v>2024</v>
      </c>
      <c r="B136" s="3">
        <v>45292</v>
      </c>
      <c r="C136" s="3">
        <v>45382</v>
      </c>
      <c r="D136" s="2" t="s">
        <v>75</v>
      </c>
      <c r="E136" s="7" t="s">
        <v>225</v>
      </c>
      <c r="F136" s="5" t="s">
        <v>1530</v>
      </c>
      <c r="G136" s="16" t="s">
        <v>322</v>
      </c>
      <c r="H136" s="16" t="s">
        <v>1534</v>
      </c>
      <c r="I136" s="17" t="s">
        <v>84</v>
      </c>
      <c r="J136" s="9" t="s">
        <v>515</v>
      </c>
      <c r="K136" s="9" t="s">
        <v>516</v>
      </c>
      <c r="L136" s="9" t="s">
        <v>328</v>
      </c>
      <c r="M136" s="2" t="s">
        <v>86</v>
      </c>
      <c r="N136" s="2" t="s">
        <v>332</v>
      </c>
      <c r="O136" s="5">
        <v>1</v>
      </c>
      <c r="P136" s="4">
        <v>45323</v>
      </c>
      <c r="Q136" s="3">
        <f t="shared" si="2"/>
        <v>45323</v>
      </c>
      <c r="R136" s="2" t="s">
        <v>332</v>
      </c>
      <c r="S136" s="13" t="s">
        <v>2037</v>
      </c>
      <c r="T136" s="12">
        <f>100+20</f>
        <v>120</v>
      </c>
      <c r="U136" s="6">
        <f t="shared" si="3"/>
        <v>120</v>
      </c>
      <c r="V136" s="13" t="s">
        <v>703</v>
      </c>
      <c r="W136" s="13" t="s">
        <v>800</v>
      </c>
      <c r="X136" s="13" t="s">
        <v>802</v>
      </c>
      <c r="Y136" s="2" t="s">
        <v>89</v>
      </c>
      <c r="Z136" s="13" t="s">
        <v>802</v>
      </c>
      <c r="AA136" s="2" t="s">
        <v>803</v>
      </c>
      <c r="AB136" s="3">
        <v>45387</v>
      </c>
      <c r="AC136" s="2" t="s">
        <v>332</v>
      </c>
    </row>
    <row r="137" spans="1:29" ht="30" customHeight="1" x14ac:dyDescent="0.25">
      <c r="A137" s="2">
        <v>2024</v>
      </c>
      <c r="B137" s="3">
        <v>45292</v>
      </c>
      <c r="C137" s="3">
        <v>45382</v>
      </c>
      <c r="D137" s="2" t="s">
        <v>75</v>
      </c>
      <c r="E137" s="7" t="s">
        <v>226</v>
      </c>
      <c r="F137" s="5" t="s">
        <v>1530</v>
      </c>
      <c r="G137" s="16" t="s">
        <v>322</v>
      </c>
      <c r="H137" s="16" t="s">
        <v>1534</v>
      </c>
      <c r="I137" s="17" t="s">
        <v>84</v>
      </c>
      <c r="J137" s="9" t="s">
        <v>517</v>
      </c>
      <c r="K137" s="9" t="s">
        <v>518</v>
      </c>
      <c r="L137" s="9" t="s">
        <v>378</v>
      </c>
      <c r="M137" s="2" t="s">
        <v>87</v>
      </c>
      <c r="N137" s="2" t="s">
        <v>332</v>
      </c>
      <c r="O137" s="5">
        <v>1</v>
      </c>
      <c r="P137" s="4">
        <v>45323</v>
      </c>
      <c r="Q137" s="3">
        <f t="shared" ref="Q137:Q200" si="4">P137</f>
        <v>45323</v>
      </c>
      <c r="R137" s="2" t="s">
        <v>332</v>
      </c>
      <c r="S137" s="13" t="s">
        <v>2038</v>
      </c>
      <c r="T137" s="12">
        <f>100+2.1</f>
        <v>102.1</v>
      </c>
      <c r="U137" s="6">
        <f t="shared" ref="U137:U200" si="5">T137</f>
        <v>102.1</v>
      </c>
      <c r="V137" s="13" t="s">
        <v>704</v>
      </c>
      <c r="W137" s="13" t="s">
        <v>800</v>
      </c>
      <c r="X137" s="13" t="s">
        <v>802</v>
      </c>
      <c r="Y137" s="2" t="s">
        <v>89</v>
      </c>
      <c r="Z137" s="13" t="s">
        <v>802</v>
      </c>
      <c r="AA137" s="2" t="s">
        <v>803</v>
      </c>
      <c r="AB137" s="3">
        <v>45387</v>
      </c>
      <c r="AC137" s="2" t="s">
        <v>332</v>
      </c>
    </row>
    <row r="138" spans="1:29" ht="30" customHeight="1" x14ac:dyDescent="0.25">
      <c r="A138" s="2">
        <v>2024</v>
      </c>
      <c r="B138" s="3">
        <v>45292</v>
      </c>
      <c r="C138" s="3">
        <v>45382</v>
      </c>
      <c r="D138" s="2" t="s">
        <v>75</v>
      </c>
      <c r="E138" s="7" t="s">
        <v>227</v>
      </c>
      <c r="F138" s="5" t="s">
        <v>1530</v>
      </c>
      <c r="G138" s="16" t="s">
        <v>322</v>
      </c>
      <c r="H138" s="16" t="s">
        <v>1534</v>
      </c>
      <c r="I138" s="17" t="s">
        <v>84</v>
      </c>
      <c r="J138" s="9" t="s">
        <v>498</v>
      </c>
      <c r="K138" s="9" t="s">
        <v>445</v>
      </c>
      <c r="L138" s="9" t="s">
        <v>325</v>
      </c>
      <c r="M138" s="2" t="s">
        <v>86</v>
      </c>
      <c r="N138" s="2" t="s">
        <v>332</v>
      </c>
      <c r="O138" s="5">
        <v>1</v>
      </c>
      <c r="P138" s="4">
        <v>45329</v>
      </c>
      <c r="Q138" s="3">
        <f t="shared" si="4"/>
        <v>45329</v>
      </c>
      <c r="R138" s="2" t="s">
        <v>332</v>
      </c>
      <c r="S138" s="13" t="s">
        <v>2039</v>
      </c>
      <c r="T138" s="12">
        <f>100+22.3</f>
        <v>122.3</v>
      </c>
      <c r="U138" s="6">
        <f t="shared" si="5"/>
        <v>122.3</v>
      </c>
      <c r="V138" s="13" t="s">
        <v>705</v>
      </c>
      <c r="W138" s="13" t="s">
        <v>800</v>
      </c>
      <c r="X138" s="13" t="s">
        <v>802</v>
      </c>
      <c r="Y138" s="2" t="s">
        <v>89</v>
      </c>
      <c r="Z138" s="13" t="s">
        <v>802</v>
      </c>
      <c r="AA138" s="2" t="s">
        <v>803</v>
      </c>
      <c r="AB138" s="3">
        <v>45387</v>
      </c>
      <c r="AC138" s="2" t="s">
        <v>332</v>
      </c>
    </row>
    <row r="139" spans="1:29" ht="30" customHeight="1" x14ac:dyDescent="0.25">
      <c r="A139" s="2">
        <v>2024</v>
      </c>
      <c r="B139" s="3">
        <v>45292</v>
      </c>
      <c r="C139" s="3">
        <v>45382</v>
      </c>
      <c r="D139" s="2" t="s">
        <v>75</v>
      </c>
      <c r="E139" s="7" t="s">
        <v>228</v>
      </c>
      <c r="F139" s="5" t="s">
        <v>1530</v>
      </c>
      <c r="G139" s="16" t="s">
        <v>322</v>
      </c>
      <c r="H139" s="16" t="s">
        <v>1534</v>
      </c>
      <c r="I139" s="17" t="s">
        <v>84</v>
      </c>
      <c r="J139" s="9" t="s">
        <v>519</v>
      </c>
      <c r="K139" s="9" t="s">
        <v>486</v>
      </c>
      <c r="L139" s="9" t="s">
        <v>334</v>
      </c>
      <c r="M139" s="2" t="s">
        <v>86</v>
      </c>
      <c r="N139" s="2" t="s">
        <v>332</v>
      </c>
      <c r="O139" s="5">
        <v>1</v>
      </c>
      <c r="P139" s="4">
        <v>45341</v>
      </c>
      <c r="Q139" s="3">
        <f t="shared" si="4"/>
        <v>45341</v>
      </c>
      <c r="R139" s="2" t="s">
        <v>332</v>
      </c>
      <c r="S139" s="13" t="s">
        <v>2041</v>
      </c>
      <c r="T139" s="12">
        <v>100</v>
      </c>
      <c r="U139" s="6">
        <f t="shared" si="5"/>
        <v>100</v>
      </c>
      <c r="V139" s="13" t="s">
        <v>706</v>
      </c>
      <c r="W139" s="13" t="s">
        <v>800</v>
      </c>
      <c r="X139" s="13" t="s">
        <v>802</v>
      </c>
      <c r="Y139" s="2" t="s">
        <v>89</v>
      </c>
      <c r="Z139" s="13" t="s">
        <v>802</v>
      </c>
      <c r="AA139" s="2" t="s">
        <v>803</v>
      </c>
      <c r="AB139" s="3">
        <v>45387</v>
      </c>
      <c r="AC139" s="2" t="s">
        <v>332</v>
      </c>
    </row>
    <row r="140" spans="1:29" ht="30" customHeight="1" x14ac:dyDescent="0.25">
      <c r="A140" s="2">
        <v>2024</v>
      </c>
      <c r="B140" s="3">
        <v>45292</v>
      </c>
      <c r="C140" s="3">
        <v>45382</v>
      </c>
      <c r="D140" s="2" t="s">
        <v>75</v>
      </c>
      <c r="E140" s="7" t="s">
        <v>229</v>
      </c>
      <c r="F140" s="5" t="s">
        <v>1530</v>
      </c>
      <c r="G140" s="16" t="s">
        <v>322</v>
      </c>
      <c r="H140" s="16" t="s">
        <v>1534</v>
      </c>
      <c r="I140" s="17" t="s">
        <v>84</v>
      </c>
      <c r="J140" s="9" t="s">
        <v>520</v>
      </c>
      <c r="K140" s="9" t="s">
        <v>354</v>
      </c>
      <c r="L140" s="9" t="s">
        <v>510</v>
      </c>
      <c r="M140" s="2" t="s">
        <v>86</v>
      </c>
      <c r="N140" s="2" t="s">
        <v>332</v>
      </c>
      <c r="O140" s="5">
        <v>1</v>
      </c>
      <c r="P140" s="4">
        <v>45341</v>
      </c>
      <c r="Q140" s="3">
        <f t="shared" si="4"/>
        <v>45341</v>
      </c>
      <c r="R140" s="2" t="s">
        <v>332</v>
      </c>
      <c r="S140" s="13" t="s">
        <v>2040</v>
      </c>
      <c r="T140" s="12">
        <v>100</v>
      </c>
      <c r="U140" s="6">
        <f t="shared" si="5"/>
        <v>100</v>
      </c>
      <c r="V140" s="13" t="s">
        <v>707</v>
      </c>
      <c r="W140" s="13" t="s">
        <v>800</v>
      </c>
      <c r="X140" s="13" t="s">
        <v>802</v>
      </c>
      <c r="Y140" s="2" t="s">
        <v>89</v>
      </c>
      <c r="Z140" s="13" t="s">
        <v>802</v>
      </c>
      <c r="AA140" s="2" t="s">
        <v>803</v>
      </c>
      <c r="AB140" s="3">
        <v>45387</v>
      </c>
      <c r="AC140" s="2" t="s">
        <v>332</v>
      </c>
    </row>
    <row r="141" spans="1:29" ht="30" customHeight="1" x14ac:dyDescent="0.25">
      <c r="A141" s="2">
        <v>2024</v>
      </c>
      <c r="B141" s="3">
        <v>45292</v>
      </c>
      <c r="C141" s="3">
        <v>45382</v>
      </c>
      <c r="D141" s="2" t="s">
        <v>75</v>
      </c>
      <c r="E141" s="7" t="s">
        <v>230</v>
      </c>
      <c r="F141" s="5" t="s">
        <v>1530</v>
      </c>
      <c r="G141" s="16" t="s">
        <v>322</v>
      </c>
      <c r="H141" s="16" t="s">
        <v>1534</v>
      </c>
      <c r="I141" s="17" t="s">
        <v>84</v>
      </c>
      <c r="J141" s="9" t="s">
        <v>521</v>
      </c>
      <c r="K141" s="9" t="s">
        <v>522</v>
      </c>
      <c r="L141" s="9" t="s">
        <v>523</v>
      </c>
      <c r="M141" s="2" t="s">
        <v>87</v>
      </c>
      <c r="N141" s="2" t="s">
        <v>332</v>
      </c>
      <c r="O141" s="5">
        <v>1</v>
      </c>
      <c r="P141" s="4">
        <v>45341</v>
      </c>
      <c r="Q141" s="3">
        <f t="shared" si="4"/>
        <v>45341</v>
      </c>
      <c r="R141" s="2" t="s">
        <v>332</v>
      </c>
      <c r="S141" s="13" t="s">
        <v>2042</v>
      </c>
      <c r="T141" s="12">
        <v>100</v>
      </c>
      <c r="U141" s="6">
        <f t="shared" si="5"/>
        <v>100</v>
      </c>
      <c r="V141" s="13" t="s">
        <v>708</v>
      </c>
      <c r="W141" s="13" t="s">
        <v>800</v>
      </c>
      <c r="X141" s="13" t="s">
        <v>802</v>
      </c>
      <c r="Y141" s="2" t="s">
        <v>89</v>
      </c>
      <c r="Z141" s="13" t="s">
        <v>802</v>
      </c>
      <c r="AA141" s="2" t="s">
        <v>803</v>
      </c>
      <c r="AB141" s="3">
        <v>45387</v>
      </c>
      <c r="AC141" s="2" t="s">
        <v>332</v>
      </c>
    </row>
    <row r="142" spans="1:29" ht="30" customHeight="1" x14ac:dyDescent="0.25">
      <c r="A142" s="2">
        <v>2024</v>
      </c>
      <c r="B142" s="3">
        <v>45292</v>
      </c>
      <c r="C142" s="3">
        <v>45382</v>
      </c>
      <c r="D142" s="2" t="s">
        <v>75</v>
      </c>
      <c r="E142" s="7" t="s">
        <v>231</v>
      </c>
      <c r="F142" s="5" t="s">
        <v>1530</v>
      </c>
      <c r="G142" s="16" t="s">
        <v>322</v>
      </c>
      <c r="H142" s="16" t="s">
        <v>1534</v>
      </c>
      <c r="I142" s="17" t="s">
        <v>84</v>
      </c>
      <c r="J142" s="9" t="s">
        <v>521</v>
      </c>
      <c r="K142" s="9" t="s">
        <v>522</v>
      </c>
      <c r="L142" s="9" t="s">
        <v>523</v>
      </c>
      <c r="M142" s="2" t="s">
        <v>87</v>
      </c>
      <c r="N142" s="2" t="s">
        <v>332</v>
      </c>
      <c r="O142" s="5">
        <v>1</v>
      </c>
      <c r="P142" s="4">
        <v>45341</v>
      </c>
      <c r="Q142" s="3">
        <f t="shared" si="4"/>
        <v>45341</v>
      </c>
      <c r="R142" s="2" t="s">
        <v>332</v>
      </c>
      <c r="S142" s="13" t="s">
        <v>2043</v>
      </c>
      <c r="T142" s="12">
        <v>100</v>
      </c>
      <c r="U142" s="6">
        <f t="shared" si="5"/>
        <v>100</v>
      </c>
      <c r="V142" s="13" t="s">
        <v>709</v>
      </c>
      <c r="W142" s="13" t="s">
        <v>800</v>
      </c>
      <c r="X142" s="13" t="s">
        <v>802</v>
      </c>
      <c r="Y142" s="2" t="s">
        <v>89</v>
      </c>
      <c r="Z142" s="13" t="s">
        <v>802</v>
      </c>
      <c r="AA142" s="2" t="s">
        <v>803</v>
      </c>
      <c r="AB142" s="3">
        <v>45387</v>
      </c>
      <c r="AC142" s="2" t="s">
        <v>332</v>
      </c>
    </row>
    <row r="143" spans="1:29" ht="30" customHeight="1" x14ac:dyDescent="0.25">
      <c r="A143" s="2">
        <v>2024</v>
      </c>
      <c r="B143" s="3">
        <v>45292</v>
      </c>
      <c r="C143" s="3">
        <v>45382</v>
      </c>
      <c r="D143" s="2" t="s">
        <v>75</v>
      </c>
      <c r="E143" s="7" t="s">
        <v>232</v>
      </c>
      <c r="F143" s="5" t="s">
        <v>1530</v>
      </c>
      <c r="G143" s="16" t="s">
        <v>322</v>
      </c>
      <c r="H143" s="16" t="s">
        <v>1534</v>
      </c>
      <c r="I143" s="17" t="s">
        <v>84</v>
      </c>
      <c r="J143" s="9" t="s">
        <v>370</v>
      </c>
      <c r="K143" s="9" t="s">
        <v>365</v>
      </c>
      <c r="L143" s="9" t="s">
        <v>371</v>
      </c>
      <c r="M143" s="2" t="s">
        <v>86</v>
      </c>
      <c r="N143" s="2" t="s">
        <v>332</v>
      </c>
      <c r="O143" s="5">
        <v>1</v>
      </c>
      <c r="P143" s="4">
        <v>45324</v>
      </c>
      <c r="Q143" s="3">
        <f t="shared" si="4"/>
        <v>45324</v>
      </c>
      <c r="R143" s="2" t="s">
        <v>332</v>
      </c>
      <c r="S143" s="13" t="s">
        <v>2044</v>
      </c>
      <c r="T143" s="12">
        <v>150</v>
      </c>
      <c r="U143" s="6">
        <f t="shared" si="5"/>
        <v>150</v>
      </c>
      <c r="V143" s="13" t="s">
        <v>710</v>
      </c>
      <c r="W143" s="13" t="s">
        <v>800</v>
      </c>
      <c r="X143" s="13" t="s">
        <v>802</v>
      </c>
      <c r="Y143" s="2" t="s">
        <v>89</v>
      </c>
      <c r="Z143" s="13" t="s">
        <v>802</v>
      </c>
      <c r="AA143" s="2" t="s">
        <v>803</v>
      </c>
      <c r="AB143" s="3">
        <v>45387</v>
      </c>
      <c r="AC143" s="2" t="s">
        <v>332</v>
      </c>
    </row>
    <row r="144" spans="1:29" ht="30" customHeight="1" x14ac:dyDescent="0.25">
      <c r="A144" s="2">
        <v>2024</v>
      </c>
      <c r="B144" s="3">
        <v>45292</v>
      </c>
      <c r="C144" s="3">
        <v>45382</v>
      </c>
      <c r="D144" s="2" t="s">
        <v>75</v>
      </c>
      <c r="E144" s="7" t="s">
        <v>233</v>
      </c>
      <c r="F144" s="5" t="s">
        <v>1530</v>
      </c>
      <c r="G144" s="16" t="s">
        <v>322</v>
      </c>
      <c r="H144" s="16" t="s">
        <v>1534</v>
      </c>
      <c r="I144" s="17" t="s">
        <v>84</v>
      </c>
      <c r="J144" s="9" t="s">
        <v>370</v>
      </c>
      <c r="K144" s="9" t="s">
        <v>365</v>
      </c>
      <c r="L144" s="9" t="s">
        <v>371</v>
      </c>
      <c r="M144" s="2" t="s">
        <v>86</v>
      </c>
      <c r="N144" s="2" t="s">
        <v>332</v>
      </c>
      <c r="O144" s="5">
        <v>1</v>
      </c>
      <c r="P144" s="4">
        <v>45324</v>
      </c>
      <c r="Q144" s="3">
        <f t="shared" si="4"/>
        <v>45324</v>
      </c>
      <c r="R144" s="2" t="s">
        <v>332</v>
      </c>
      <c r="S144" s="13" t="s">
        <v>2045</v>
      </c>
      <c r="T144" s="12">
        <v>150</v>
      </c>
      <c r="U144" s="6">
        <f t="shared" si="5"/>
        <v>150</v>
      </c>
      <c r="V144" s="13" t="s">
        <v>711</v>
      </c>
      <c r="W144" s="13" t="s">
        <v>800</v>
      </c>
      <c r="X144" s="13" t="s">
        <v>802</v>
      </c>
      <c r="Y144" s="2" t="s">
        <v>89</v>
      </c>
      <c r="Z144" s="13" t="s">
        <v>802</v>
      </c>
      <c r="AA144" s="2" t="s">
        <v>803</v>
      </c>
      <c r="AB144" s="3">
        <v>45387</v>
      </c>
      <c r="AC144" s="2" t="s">
        <v>332</v>
      </c>
    </row>
    <row r="145" spans="1:29" ht="30" customHeight="1" x14ac:dyDescent="0.25">
      <c r="A145" s="2">
        <v>2024</v>
      </c>
      <c r="B145" s="3">
        <v>45292</v>
      </c>
      <c r="C145" s="3">
        <v>45382</v>
      </c>
      <c r="D145" s="2" t="s">
        <v>75</v>
      </c>
      <c r="E145" s="7" t="s">
        <v>234</v>
      </c>
      <c r="F145" s="5" t="s">
        <v>1530</v>
      </c>
      <c r="G145" s="16" t="s">
        <v>322</v>
      </c>
      <c r="H145" s="16" t="s">
        <v>1534</v>
      </c>
      <c r="I145" s="17" t="s">
        <v>84</v>
      </c>
      <c r="J145" s="9" t="s">
        <v>370</v>
      </c>
      <c r="K145" s="9" t="s">
        <v>365</v>
      </c>
      <c r="L145" s="9" t="s">
        <v>371</v>
      </c>
      <c r="M145" s="2" t="s">
        <v>86</v>
      </c>
      <c r="N145" s="2" t="s">
        <v>332</v>
      </c>
      <c r="O145" s="5">
        <v>1</v>
      </c>
      <c r="P145" s="4">
        <v>45324</v>
      </c>
      <c r="Q145" s="3">
        <f t="shared" si="4"/>
        <v>45324</v>
      </c>
      <c r="R145" s="2" t="s">
        <v>332</v>
      </c>
      <c r="S145" s="13" t="s">
        <v>2046</v>
      </c>
      <c r="T145" s="12">
        <v>150</v>
      </c>
      <c r="U145" s="6">
        <f t="shared" si="5"/>
        <v>150</v>
      </c>
      <c r="V145" s="13" t="s">
        <v>712</v>
      </c>
      <c r="W145" s="13" t="s">
        <v>800</v>
      </c>
      <c r="X145" s="13" t="s">
        <v>802</v>
      </c>
      <c r="Y145" s="2" t="s">
        <v>89</v>
      </c>
      <c r="Z145" s="13" t="s">
        <v>802</v>
      </c>
      <c r="AA145" s="2" t="s">
        <v>803</v>
      </c>
      <c r="AB145" s="3">
        <v>45387</v>
      </c>
      <c r="AC145" s="2" t="s">
        <v>332</v>
      </c>
    </row>
    <row r="146" spans="1:29" ht="30" customHeight="1" x14ac:dyDescent="0.25">
      <c r="A146" s="2">
        <v>2024</v>
      </c>
      <c r="B146" s="3">
        <v>45292</v>
      </c>
      <c r="C146" s="3">
        <v>45382</v>
      </c>
      <c r="D146" s="2" t="s">
        <v>75</v>
      </c>
      <c r="E146" s="7" t="s">
        <v>235</v>
      </c>
      <c r="F146" s="5" t="s">
        <v>1530</v>
      </c>
      <c r="G146" s="16" t="s">
        <v>322</v>
      </c>
      <c r="H146" s="16" t="s">
        <v>1534</v>
      </c>
      <c r="I146" s="17" t="s">
        <v>84</v>
      </c>
      <c r="J146" s="9" t="s">
        <v>370</v>
      </c>
      <c r="K146" s="9" t="s">
        <v>365</v>
      </c>
      <c r="L146" s="9" t="s">
        <v>371</v>
      </c>
      <c r="M146" s="2" t="s">
        <v>86</v>
      </c>
      <c r="N146" s="2" t="s">
        <v>332</v>
      </c>
      <c r="O146" s="5">
        <v>1</v>
      </c>
      <c r="P146" s="4">
        <v>45324</v>
      </c>
      <c r="Q146" s="3">
        <f t="shared" si="4"/>
        <v>45324</v>
      </c>
      <c r="R146" s="2" t="s">
        <v>332</v>
      </c>
      <c r="S146" s="13" t="s">
        <v>2047</v>
      </c>
      <c r="T146" s="12">
        <v>150</v>
      </c>
      <c r="U146" s="6">
        <f t="shared" si="5"/>
        <v>150</v>
      </c>
      <c r="V146" s="13" t="s">
        <v>713</v>
      </c>
      <c r="W146" s="13" t="s">
        <v>800</v>
      </c>
      <c r="X146" s="13" t="s">
        <v>802</v>
      </c>
      <c r="Y146" s="2" t="s">
        <v>89</v>
      </c>
      <c r="Z146" s="13" t="s">
        <v>802</v>
      </c>
      <c r="AA146" s="2" t="s">
        <v>803</v>
      </c>
      <c r="AB146" s="3">
        <v>45387</v>
      </c>
      <c r="AC146" s="2" t="s">
        <v>332</v>
      </c>
    </row>
    <row r="147" spans="1:29" ht="30" customHeight="1" x14ac:dyDescent="0.25">
      <c r="A147" s="2">
        <v>2024</v>
      </c>
      <c r="B147" s="3">
        <v>45292</v>
      </c>
      <c r="C147" s="3">
        <v>45382</v>
      </c>
      <c r="D147" s="2" t="s">
        <v>75</v>
      </c>
      <c r="E147" s="7" t="s">
        <v>236</v>
      </c>
      <c r="F147" s="5" t="s">
        <v>1530</v>
      </c>
      <c r="G147" s="16" t="s">
        <v>322</v>
      </c>
      <c r="H147" s="16" t="s">
        <v>1534</v>
      </c>
      <c r="I147" s="17" t="s">
        <v>84</v>
      </c>
      <c r="J147" s="9" t="s">
        <v>524</v>
      </c>
      <c r="K147" s="9" t="s">
        <v>499</v>
      </c>
      <c r="L147" s="9" t="s">
        <v>416</v>
      </c>
      <c r="M147" s="2" t="s">
        <v>87</v>
      </c>
      <c r="N147" s="2" t="s">
        <v>332</v>
      </c>
      <c r="O147" s="5">
        <v>1</v>
      </c>
      <c r="P147" s="4">
        <v>45336</v>
      </c>
      <c r="Q147" s="3">
        <f t="shared" si="4"/>
        <v>45336</v>
      </c>
      <c r="R147" s="2" t="s">
        <v>332</v>
      </c>
      <c r="S147" s="13" t="s">
        <v>2048</v>
      </c>
      <c r="T147" s="12">
        <f>100+10</f>
        <v>110</v>
      </c>
      <c r="U147" s="6">
        <f t="shared" si="5"/>
        <v>110</v>
      </c>
      <c r="V147" s="13" t="s">
        <v>714</v>
      </c>
      <c r="W147" s="13" t="s">
        <v>800</v>
      </c>
      <c r="X147" s="13" t="s">
        <v>802</v>
      </c>
      <c r="Y147" s="2" t="s">
        <v>89</v>
      </c>
      <c r="Z147" s="13" t="s">
        <v>802</v>
      </c>
      <c r="AA147" s="2" t="s">
        <v>803</v>
      </c>
      <c r="AB147" s="3">
        <v>45387</v>
      </c>
      <c r="AC147" s="2" t="s">
        <v>332</v>
      </c>
    </row>
    <row r="148" spans="1:29" ht="30" customHeight="1" x14ac:dyDescent="0.25">
      <c r="A148" s="2">
        <v>2024</v>
      </c>
      <c r="B148" s="3">
        <v>45292</v>
      </c>
      <c r="C148" s="3">
        <v>45382</v>
      </c>
      <c r="D148" s="2" t="s">
        <v>75</v>
      </c>
      <c r="E148" s="7" t="s">
        <v>237</v>
      </c>
      <c r="F148" s="5" t="s">
        <v>1530</v>
      </c>
      <c r="G148" s="16" t="s">
        <v>322</v>
      </c>
      <c r="H148" s="16" t="s">
        <v>1534</v>
      </c>
      <c r="I148" s="17" t="s">
        <v>84</v>
      </c>
      <c r="J148" s="9" t="s">
        <v>370</v>
      </c>
      <c r="K148" s="9" t="s">
        <v>365</v>
      </c>
      <c r="L148" s="9" t="s">
        <v>371</v>
      </c>
      <c r="M148" s="2" t="s">
        <v>86</v>
      </c>
      <c r="N148" s="2" t="s">
        <v>332</v>
      </c>
      <c r="O148" s="5">
        <v>1</v>
      </c>
      <c r="P148" s="4">
        <v>45330</v>
      </c>
      <c r="Q148" s="3">
        <f t="shared" si="4"/>
        <v>45330</v>
      </c>
      <c r="R148" s="2" t="s">
        <v>332</v>
      </c>
      <c r="S148" s="13" t="s">
        <v>2050</v>
      </c>
      <c r="T148" s="12">
        <f>100+984.8</f>
        <v>1084.8</v>
      </c>
      <c r="U148" s="6">
        <f t="shared" si="5"/>
        <v>1084.8</v>
      </c>
      <c r="V148" s="13" t="s">
        <v>715</v>
      </c>
      <c r="W148" s="13" t="s">
        <v>800</v>
      </c>
      <c r="X148" s="13" t="s">
        <v>802</v>
      </c>
      <c r="Y148" s="2" t="s">
        <v>89</v>
      </c>
      <c r="Z148" s="13" t="s">
        <v>802</v>
      </c>
      <c r="AA148" s="2" t="s">
        <v>803</v>
      </c>
      <c r="AB148" s="3">
        <v>45387</v>
      </c>
      <c r="AC148" s="2" t="s">
        <v>332</v>
      </c>
    </row>
    <row r="149" spans="1:29" ht="30" customHeight="1" x14ac:dyDescent="0.25">
      <c r="A149" s="2">
        <v>2024</v>
      </c>
      <c r="B149" s="3">
        <v>45292</v>
      </c>
      <c r="C149" s="3">
        <v>45382</v>
      </c>
      <c r="D149" s="2" t="s">
        <v>75</v>
      </c>
      <c r="E149" s="7" t="s">
        <v>238</v>
      </c>
      <c r="F149" s="5" t="s">
        <v>1530</v>
      </c>
      <c r="G149" s="16" t="s">
        <v>322</v>
      </c>
      <c r="H149" s="16" t="s">
        <v>1534</v>
      </c>
      <c r="I149" s="17" t="s">
        <v>84</v>
      </c>
      <c r="J149" s="9" t="s">
        <v>404</v>
      </c>
      <c r="K149" s="9" t="s">
        <v>525</v>
      </c>
      <c r="L149" s="9" t="s">
        <v>351</v>
      </c>
      <c r="M149" s="2" t="s">
        <v>87</v>
      </c>
      <c r="N149" s="2" t="s">
        <v>332</v>
      </c>
      <c r="O149" s="5">
        <v>1</v>
      </c>
      <c r="P149" s="4">
        <v>45339</v>
      </c>
      <c r="Q149" s="3">
        <f t="shared" si="4"/>
        <v>45339</v>
      </c>
      <c r="R149" s="2" t="s">
        <v>332</v>
      </c>
      <c r="S149" s="13" t="s">
        <v>2051</v>
      </c>
      <c r="T149" s="12">
        <f>100+300</f>
        <v>400</v>
      </c>
      <c r="U149" s="6">
        <f t="shared" si="5"/>
        <v>400</v>
      </c>
      <c r="V149" s="13" t="s">
        <v>716</v>
      </c>
      <c r="W149" s="13" t="s">
        <v>800</v>
      </c>
      <c r="X149" s="13" t="s">
        <v>802</v>
      </c>
      <c r="Y149" s="2" t="s">
        <v>89</v>
      </c>
      <c r="Z149" s="13" t="s">
        <v>802</v>
      </c>
      <c r="AA149" s="2" t="s">
        <v>803</v>
      </c>
      <c r="AB149" s="3">
        <v>45387</v>
      </c>
      <c r="AC149" s="2" t="s">
        <v>332</v>
      </c>
    </row>
    <row r="150" spans="1:29" ht="30" customHeight="1" x14ac:dyDescent="0.25">
      <c r="A150" s="2">
        <v>2024</v>
      </c>
      <c r="B150" s="3">
        <v>45292</v>
      </c>
      <c r="C150" s="3">
        <v>45382</v>
      </c>
      <c r="D150" s="2" t="s">
        <v>75</v>
      </c>
      <c r="E150" s="7" t="s">
        <v>239</v>
      </c>
      <c r="F150" s="5" t="s">
        <v>1530</v>
      </c>
      <c r="G150" s="16" t="s">
        <v>322</v>
      </c>
      <c r="H150" s="16" t="s">
        <v>1534</v>
      </c>
      <c r="I150" s="17" t="s">
        <v>84</v>
      </c>
      <c r="J150" s="9" t="s">
        <v>404</v>
      </c>
      <c r="K150" s="9" t="s">
        <v>525</v>
      </c>
      <c r="L150" s="9" t="s">
        <v>351</v>
      </c>
      <c r="M150" s="2" t="s">
        <v>87</v>
      </c>
      <c r="N150" s="2" t="s">
        <v>332</v>
      </c>
      <c r="O150" s="5">
        <v>1</v>
      </c>
      <c r="P150" s="4">
        <v>45329</v>
      </c>
      <c r="Q150" s="3">
        <f t="shared" si="4"/>
        <v>45329</v>
      </c>
      <c r="R150" s="2" t="s">
        <v>332</v>
      </c>
      <c r="S150" s="13" t="s">
        <v>2052</v>
      </c>
      <c r="T150" s="12">
        <v>100</v>
      </c>
      <c r="U150" s="6">
        <f t="shared" si="5"/>
        <v>100</v>
      </c>
      <c r="V150" s="13" t="s">
        <v>717</v>
      </c>
      <c r="W150" s="13" t="s">
        <v>800</v>
      </c>
      <c r="X150" s="13" t="s">
        <v>802</v>
      </c>
      <c r="Y150" s="2" t="s">
        <v>89</v>
      </c>
      <c r="Z150" s="13" t="s">
        <v>802</v>
      </c>
      <c r="AA150" s="2" t="s">
        <v>803</v>
      </c>
      <c r="AB150" s="3">
        <v>45387</v>
      </c>
      <c r="AC150" s="2" t="s">
        <v>332</v>
      </c>
    </row>
    <row r="151" spans="1:29" ht="30" customHeight="1" x14ac:dyDescent="0.25">
      <c r="A151" s="2">
        <v>2024</v>
      </c>
      <c r="B151" s="3">
        <v>45292</v>
      </c>
      <c r="C151" s="3">
        <v>45382</v>
      </c>
      <c r="D151" s="2" t="s">
        <v>75</v>
      </c>
      <c r="E151" s="7" t="s">
        <v>240</v>
      </c>
      <c r="F151" s="5" t="s">
        <v>1530</v>
      </c>
      <c r="G151" s="16" t="s">
        <v>322</v>
      </c>
      <c r="H151" s="16" t="s">
        <v>1534</v>
      </c>
      <c r="I151" s="17" t="s">
        <v>84</v>
      </c>
      <c r="J151" s="9" t="s">
        <v>404</v>
      </c>
      <c r="K151" s="9" t="s">
        <v>525</v>
      </c>
      <c r="L151" s="9" t="s">
        <v>526</v>
      </c>
      <c r="M151" s="2" t="s">
        <v>87</v>
      </c>
      <c r="N151" s="2" t="s">
        <v>332</v>
      </c>
      <c r="O151" s="5">
        <v>1</v>
      </c>
      <c r="P151" s="4">
        <v>45338</v>
      </c>
      <c r="Q151" s="3">
        <f t="shared" si="4"/>
        <v>45338</v>
      </c>
      <c r="R151" s="2" t="s">
        <v>332</v>
      </c>
      <c r="S151" s="13" t="s">
        <v>2053</v>
      </c>
      <c r="T151" s="12">
        <v>100</v>
      </c>
      <c r="U151" s="6">
        <f t="shared" si="5"/>
        <v>100</v>
      </c>
      <c r="V151" s="13" t="s">
        <v>718</v>
      </c>
      <c r="W151" s="13" t="s">
        <v>800</v>
      </c>
      <c r="X151" s="13" t="s">
        <v>802</v>
      </c>
      <c r="Y151" s="2" t="s">
        <v>89</v>
      </c>
      <c r="Z151" s="13" t="s">
        <v>802</v>
      </c>
      <c r="AA151" s="2" t="s">
        <v>803</v>
      </c>
      <c r="AB151" s="3">
        <v>45387</v>
      </c>
      <c r="AC151" s="2" t="s">
        <v>332</v>
      </c>
    </row>
    <row r="152" spans="1:29" ht="30" customHeight="1" x14ac:dyDescent="0.25">
      <c r="A152" s="2">
        <v>2024</v>
      </c>
      <c r="B152" s="3">
        <v>45292</v>
      </c>
      <c r="C152" s="3">
        <v>45382</v>
      </c>
      <c r="D152" s="2" t="s">
        <v>75</v>
      </c>
      <c r="E152" s="7" t="s">
        <v>241</v>
      </c>
      <c r="F152" s="5" t="s">
        <v>1530</v>
      </c>
      <c r="G152" s="16" t="s">
        <v>322</v>
      </c>
      <c r="H152" s="16" t="s">
        <v>1534</v>
      </c>
      <c r="I152" s="17" t="s">
        <v>84</v>
      </c>
      <c r="J152" s="9" t="s">
        <v>521</v>
      </c>
      <c r="K152" s="9" t="s">
        <v>522</v>
      </c>
      <c r="L152" s="9" t="s">
        <v>523</v>
      </c>
      <c r="M152" s="2" t="s">
        <v>87</v>
      </c>
      <c r="N152" s="2" t="s">
        <v>332</v>
      </c>
      <c r="O152" s="5">
        <v>1</v>
      </c>
      <c r="P152" s="4">
        <v>45341</v>
      </c>
      <c r="Q152" s="3">
        <f t="shared" si="4"/>
        <v>45341</v>
      </c>
      <c r="R152" s="2" t="s">
        <v>332</v>
      </c>
      <c r="S152" s="13" t="s">
        <v>2054</v>
      </c>
      <c r="T152" s="12">
        <v>100</v>
      </c>
      <c r="U152" s="6">
        <f t="shared" si="5"/>
        <v>100</v>
      </c>
      <c r="V152" s="13" t="s">
        <v>719</v>
      </c>
      <c r="W152" s="13" t="s">
        <v>800</v>
      </c>
      <c r="X152" s="13" t="s">
        <v>802</v>
      </c>
      <c r="Y152" s="2" t="s">
        <v>89</v>
      </c>
      <c r="Z152" s="13" t="s">
        <v>802</v>
      </c>
      <c r="AA152" s="2" t="s">
        <v>803</v>
      </c>
      <c r="AB152" s="3">
        <v>45387</v>
      </c>
      <c r="AC152" s="2" t="s">
        <v>332</v>
      </c>
    </row>
    <row r="153" spans="1:29" ht="30" customHeight="1" x14ac:dyDescent="0.25">
      <c r="A153" s="2">
        <v>2024</v>
      </c>
      <c r="B153" s="3">
        <v>45292</v>
      </c>
      <c r="C153" s="3">
        <v>45382</v>
      </c>
      <c r="D153" s="2" t="s">
        <v>75</v>
      </c>
      <c r="E153" s="7" t="s">
        <v>242</v>
      </c>
      <c r="F153" s="5" t="s">
        <v>1530</v>
      </c>
      <c r="G153" s="16" t="s">
        <v>322</v>
      </c>
      <c r="H153" s="16" t="s">
        <v>1534</v>
      </c>
      <c r="I153" s="17" t="s">
        <v>84</v>
      </c>
      <c r="J153" s="9" t="s">
        <v>521</v>
      </c>
      <c r="K153" s="9" t="s">
        <v>522</v>
      </c>
      <c r="L153" s="9" t="s">
        <v>523</v>
      </c>
      <c r="M153" s="2" t="s">
        <v>87</v>
      </c>
      <c r="N153" s="2" t="s">
        <v>332</v>
      </c>
      <c r="O153" s="5">
        <v>1</v>
      </c>
      <c r="P153" s="4">
        <v>45341</v>
      </c>
      <c r="Q153" s="3">
        <f t="shared" si="4"/>
        <v>45341</v>
      </c>
      <c r="R153" s="2" t="s">
        <v>332</v>
      </c>
      <c r="S153" s="13" t="s">
        <v>2055</v>
      </c>
      <c r="T153" s="12">
        <v>100</v>
      </c>
      <c r="U153" s="6">
        <f t="shared" si="5"/>
        <v>100</v>
      </c>
      <c r="V153" s="13" t="s">
        <v>720</v>
      </c>
      <c r="W153" s="13" t="s">
        <v>800</v>
      </c>
      <c r="X153" s="13" t="s">
        <v>802</v>
      </c>
      <c r="Y153" s="2" t="s">
        <v>89</v>
      </c>
      <c r="Z153" s="13" t="s">
        <v>802</v>
      </c>
      <c r="AA153" s="2" t="s">
        <v>803</v>
      </c>
      <c r="AB153" s="3">
        <v>45387</v>
      </c>
      <c r="AC153" s="2" t="s">
        <v>332</v>
      </c>
    </row>
    <row r="154" spans="1:29" ht="30" customHeight="1" x14ac:dyDescent="0.25">
      <c r="A154" s="2">
        <v>2024</v>
      </c>
      <c r="B154" s="3">
        <v>45292</v>
      </c>
      <c r="C154" s="3">
        <v>45382</v>
      </c>
      <c r="D154" s="2" t="s">
        <v>75</v>
      </c>
      <c r="E154" s="7" t="s">
        <v>243</v>
      </c>
      <c r="F154" s="5" t="s">
        <v>1530</v>
      </c>
      <c r="G154" s="16" t="s">
        <v>322</v>
      </c>
      <c r="H154" s="16" t="s">
        <v>1534</v>
      </c>
      <c r="I154" s="17" t="s">
        <v>84</v>
      </c>
      <c r="J154" s="9" t="s">
        <v>527</v>
      </c>
      <c r="K154" s="9" t="s">
        <v>528</v>
      </c>
      <c r="L154" s="9" t="s">
        <v>529</v>
      </c>
      <c r="M154" s="2" t="s">
        <v>87</v>
      </c>
      <c r="N154" s="2" t="s">
        <v>332</v>
      </c>
      <c r="O154" s="5">
        <v>1</v>
      </c>
      <c r="P154" s="4">
        <v>45341</v>
      </c>
      <c r="Q154" s="3">
        <f t="shared" si="4"/>
        <v>45341</v>
      </c>
      <c r="R154" s="2" t="s">
        <v>332</v>
      </c>
      <c r="S154" s="13" t="s">
        <v>2056</v>
      </c>
      <c r="T154" s="12">
        <f>150+1350</f>
        <v>1500</v>
      </c>
      <c r="U154" s="6">
        <f t="shared" si="5"/>
        <v>1500</v>
      </c>
      <c r="V154" s="13" t="s">
        <v>721</v>
      </c>
      <c r="W154" s="13" t="s">
        <v>800</v>
      </c>
      <c r="X154" s="13" t="s">
        <v>802</v>
      </c>
      <c r="Y154" s="2" t="s">
        <v>89</v>
      </c>
      <c r="Z154" s="13" t="s">
        <v>802</v>
      </c>
      <c r="AA154" s="2" t="s">
        <v>803</v>
      </c>
      <c r="AB154" s="3">
        <v>45387</v>
      </c>
      <c r="AC154" s="2" t="s">
        <v>332</v>
      </c>
    </row>
    <row r="155" spans="1:29" ht="30" customHeight="1" x14ac:dyDescent="0.25">
      <c r="A155" s="2">
        <v>2024</v>
      </c>
      <c r="B155" s="3">
        <v>45292</v>
      </c>
      <c r="C155" s="3">
        <v>45382</v>
      </c>
      <c r="D155" s="2" t="s">
        <v>75</v>
      </c>
      <c r="E155" s="7" t="s">
        <v>244</v>
      </c>
      <c r="F155" s="5" t="s">
        <v>1530</v>
      </c>
      <c r="G155" s="16" t="s">
        <v>322</v>
      </c>
      <c r="H155" s="16" t="s">
        <v>1534</v>
      </c>
      <c r="I155" s="17" t="s">
        <v>84</v>
      </c>
      <c r="J155" s="9" t="s">
        <v>530</v>
      </c>
      <c r="K155" s="9" t="s">
        <v>445</v>
      </c>
      <c r="L155" s="9" t="s">
        <v>368</v>
      </c>
      <c r="M155" s="2" t="s">
        <v>86</v>
      </c>
      <c r="N155" s="2" t="s">
        <v>332</v>
      </c>
      <c r="O155" s="5">
        <v>1</v>
      </c>
      <c r="P155" s="4">
        <v>45341</v>
      </c>
      <c r="Q155" s="3">
        <f t="shared" si="4"/>
        <v>45341</v>
      </c>
      <c r="R155" s="2" t="s">
        <v>332</v>
      </c>
      <c r="S155" s="13" t="s">
        <v>2057</v>
      </c>
      <c r="T155" s="12">
        <f>100+140.4</f>
        <v>240.4</v>
      </c>
      <c r="U155" s="6">
        <f t="shared" si="5"/>
        <v>240.4</v>
      </c>
      <c r="V155" s="13" t="s">
        <v>722</v>
      </c>
      <c r="W155" s="13" t="s">
        <v>800</v>
      </c>
      <c r="X155" s="13" t="s">
        <v>802</v>
      </c>
      <c r="Y155" s="2" t="s">
        <v>89</v>
      </c>
      <c r="Z155" s="13" t="s">
        <v>802</v>
      </c>
      <c r="AA155" s="2" t="s">
        <v>803</v>
      </c>
      <c r="AB155" s="3">
        <v>45387</v>
      </c>
      <c r="AC155" s="2" t="s">
        <v>332</v>
      </c>
    </row>
    <row r="156" spans="1:29" ht="30" customHeight="1" x14ac:dyDescent="0.25">
      <c r="A156" s="2">
        <v>2024</v>
      </c>
      <c r="B156" s="3">
        <v>45292</v>
      </c>
      <c r="C156" s="3">
        <v>45382</v>
      </c>
      <c r="D156" s="2" t="s">
        <v>75</v>
      </c>
      <c r="E156" s="7" t="s">
        <v>245</v>
      </c>
      <c r="F156" s="5" t="s">
        <v>1530</v>
      </c>
      <c r="G156" s="16" t="s">
        <v>322</v>
      </c>
      <c r="H156" s="16" t="s">
        <v>1534</v>
      </c>
      <c r="I156" s="17" t="s">
        <v>84</v>
      </c>
      <c r="J156" s="9" t="s">
        <v>531</v>
      </c>
      <c r="K156" s="9" t="s">
        <v>345</v>
      </c>
      <c r="L156" s="9" t="s">
        <v>532</v>
      </c>
      <c r="M156" s="2" t="s">
        <v>86</v>
      </c>
      <c r="N156" s="2" t="s">
        <v>332</v>
      </c>
      <c r="O156" s="5">
        <v>1</v>
      </c>
      <c r="P156" s="4">
        <v>45341</v>
      </c>
      <c r="Q156" s="3">
        <f t="shared" si="4"/>
        <v>45341</v>
      </c>
      <c r="R156" s="2" t="s">
        <v>332</v>
      </c>
      <c r="S156" s="13" t="s">
        <v>2058</v>
      </c>
      <c r="T156" s="12">
        <v>100</v>
      </c>
      <c r="U156" s="6">
        <f t="shared" si="5"/>
        <v>100</v>
      </c>
      <c r="V156" s="13" t="s">
        <v>723</v>
      </c>
      <c r="W156" s="13" t="s">
        <v>800</v>
      </c>
      <c r="X156" s="13" t="s">
        <v>802</v>
      </c>
      <c r="Y156" s="2" t="s">
        <v>89</v>
      </c>
      <c r="Z156" s="13" t="s">
        <v>802</v>
      </c>
      <c r="AA156" s="2" t="s">
        <v>803</v>
      </c>
      <c r="AB156" s="3">
        <v>45387</v>
      </c>
      <c r="AC156" s="2" t="s">
        <v>332</v>
      </c>
    </row>
    <row r="157" spans="1:29" ht="30" customHeight="1" x14ac:dyDescent="0.25">
      <c r="A157" s="2">
        <v>2024</v>
      </c>
      <c r="B157" s="3">
        <v>45292</v>
      </c>
      <c r="C157" s="3">
        <v>45382</v>
      </c>
      <c r="D157" s="2" t="s">
        <v>75</v>
      </c>
      <c r="E157" s="7" t="s">
        <v>246</v>
      </c>
      <c r="F157" s="5" t="s">
        <v>1530</v>
      </c>
      <c r="G157" s="16" t="s">
        <v>322</v>
      </c>
      <c r="H157" s="16" t="s">
        <v>1534</v>
      </c>
      <c r="I157" s="17" t="s">
        <v>84</v>
      </c>
      <c r="J157" s="9" t="s">
        <v>533</v>
      </c>
      <c r="K157" s="9" t="s">
        <v>534</v>
      </c>
      <c r="L157" s="9" t="s">
        <v>351</v>
      </c>
      <c r="M157" s="2" t="s">
        <v>86</v>
      </c>
      <c r="N157" s="2" t="s">
        <v>332</v>
      </c>
      <c r="O157" s="5">
        <v>1</v>
      </c>
      <c r="P157" s="4">
        <v>45341</v>
      </c>
      <c r="Q157" s="3">
        <f t="shared" si="4"/>
        <v>45341</v>
      </c>
      <c r="R157" s="2" t="s">
        <v>332</v>
      </c>
      <c r="S157" s="13" t="s">
        <v>2059</v>
      </c>
      <c r="T157" s="12">
        <v>100</v>
      </c>
      <c r="U157" s="6">
        <f t="shared" si="5"/>
        <v>100</v>
      </c>
      <c r="V157" s="13" t="s">
        <v>724</v>
      </c>
      <c r="W157" s="13" t="s">
        <v>800</v>
      </c>
      <c r="X157" s="13" t="s">
        <v>802</v>
      </c>
      <c r="Y157" s="2" t="s">
        <v>89</v>
      </c>
      <c r="Z157" s="13" t="s">
        <v>802</v>
      </c>
      <c r="AA157" s="2" t="s">
        <v>803</v>
      </c>
      <c r="AB157" s="3">
        <v>45387</v>
      </c>
      <c r="AC157" s="2" t="s">
        <v>332</v>
      </c>
    </row>
    <row r="158" spans="1:29" ht="30" customHeight="1" x14ac:dyDescent="0.25">
      <c r="A158" s="2">
        <v>2024</v>
      </c>
      <c r="B158" s="3">
        <v>45292</v>
      </c>
      <c r="C158" s="3">
        <v>45382</v>
      </c>
      <c r="D158" s="2" t="s">
        <v>75</v>
      </c>
      <c r="E158" s="7" t="s">
        <v>247</v>
      </c>
      <c r="F158" s="5" t="s">
        <v>1530</v>
      </c>
      <c r="G158" s="16" t="s">
        <v>322</v>
      </c>
      <c r="H158" s="16" t="s">
        <v>1534</v>
      </c>
      <c r="I158" s="17" t="s">
        <v>84</v>
      </c>
      <c r="J158" s="9" t="s">
        <v>535</v>
      </c>
      <c r="K158" s="9" t="s">
        <v>361</v>
      </c>
      <c r="L158" s="9" t="s">
        <v>361</v>
      </c>
      <c r="M158" s="2" t="s">
        <v>86</v>
      </c>
      <c r="N158" s="2" t="s">
        <v>332</v>
      </c>
      <c r="O158" s="5">
        <v>1</v>
      </c>
      <c r="P158" s="4">
        <v>45341</v>
      </c>
      <c r="Q158" s="3">
        <f t="shared" si="4"/>
        <v>45341</v>
      </c>
      <c r="R158" s="2" t="s">
        <v>332</v>
      </c>
      <c r="S158" s="13" t="s">
        <v>2060</v>
      </c>
      <c r="T158" s="12">
        <v>100</v>
      </c>
      <c r="U158" s="6">
        <f t="shared" si="5"/>
        <v>100</v>
      </c>
      <c r="V158" s="13" t="s">
        <v>725</v>
      </c>
      <c r="W158" s="13" t="s">
        <v>800</v>
      </c>
      <c r="X158" s="13" t="s">
        <v>802</v>
      </c>
      <c r="Y158" s="2" t="s">
        <v>89</v>
      </c>
      <c r="Z158" s="13" t="s">
        <v>802</v>
      </c>
      <c r="AA158" s="2" t="s">
        <v>803</v>
      </c>
      <c r="AB158" s="3">
        <v>45387</v>
      </c>
      <c r="AC158" s="2" t="s">
        <v>332</v>
      </c>
    </row>
    <row r="159" spans="1:29" ht="30" customHeight="1" x14ac:dyDescent="0.25">
      <c r="A159" s="2">
        <v>2024</v>
      </c>
      <c r="B159" s="3">
        <v>45292</v>
      </c>
      <c r="C159" s="3">
        <v>45382</v>
      </c>
      <c r="D159" s="2" t="s">
        <v>75</v>
      </c>
      <c r="E159" s="7" t="s">
        <v>248</v>
      </c>
      <c r="F159" s="5" t="s">
        <v>1530</v>
      </c>
      <c r="G159" s="16" t="s">
        <v>322</v>
      </c>
      <c r="H159" s="16" t="s">
        <v>1534</v>
      </c>
      <c r="I159" s="17" t="s">
        <v>84</v>
      </c>
      <c r="J159" s="9" t="s">
        <v>536</v>
      </c>
      <c r="K159" s="9" t="s">
        <v>537</v>
      </c>
      <c r="L159" s="9" t="s">
        <v>376</v>
      </c>
      <c r="M159" s="2" t="s">
        <v>86</v>
      </c>
      <c r="N159" s="2" t="s">
        <v>332</v>
      </c>
      <c r="O159" s="5">
        <v>1</v>
      </c>
      <c r="P159" s="4">
        <v>45341</v>
      </c>
      <c r="Q159" s="3">
        <f t="shared" si="4"/>
        <v>45341</v>
      </c>
      <c r="R159" s="2" t="s">
        <v>332</v>
      </c>
      <c r="S159" s="13" t="s">
        <v>2061</v>
      </c>
      <c r="T159" s="12">
        <v>100</v>
      </c>
      <c r="U159" s="6">
        <f t="shared" si="5"/>
        <v>100</v>
      </c>
      <c r="V159" s="13" t="s">
        <v>726</v>
      </c>
      <c r="W159" s="13" t="s">
        <v>800</v>
      </c>
      <c r="X159" s="13" t="s">
        <v>802</v>
      </c>
      <c r="Y159" s="2" t="s">
        <v>89</v>
      </c>
      <c r="Z159" s="13" t="s">
        <v>802</v>
      </c>
      <c r="AA159" s="2" t="s">
        <v>803</v>
      </c>
      <c r="AB159" s="3">
        <v>45387</v>
      </c>
      <c r="AC159" s="2" t="s">
        <v>332</v>
      </c>
    </row>
    <row r="160" spans="1:29" ht="30" customHeight="1" x14ac:dyDescent="0.25">
      <c r="A160" s="2">
        <v>2024</v>
      </c>
      <c r="B160" s="3">
        <v>45292</v>
      </c>
      <c r="C160" s="3">
        <v>45382</v>
      </c>
      <c r="D160" s="2" t="s">
        <v>75</v>
      </c>
      <c r="E160" s="7" t="s">
        <v>249</v>
      </c>
      <c r="F160" s="5" t="s">
        <v>1530</v>
      </c>
      <c r="G160" s="16" t="s">
        <v>322</v>
      </c>
      <c r="H160" s="16" t="s">
        <v>1534</v>
      </c>
      <c r="I160" s="17" t="s">
        <v>84</v>
      </c>
      <c r="J160" s="9" t="s">
        <v>538</v>
      </c>
      <c r="K160" s="9" t="s">
        <v>352</v>
      </c>
      <c r="L160" s="9" t="s">
        <v>539</v>
      </c>
      <c r="M160" s="2" t="s">
        <v>86</v>
      </c>
      <c r="N160" s="2" t="s">
        <v>332</v>
      </c>
      <c r="O160" s="5">
        <v>1</v>
      </c>
      <c r="P160" s="4">
        <v>45341</v>
      </c>
      <c r="Q160" s="3">
        <f t="shared" si="4"/>
        <v>45341</v>
      </c>
      <c r="R160" s="2" t="s">
        <v>332</v>
      </c>
      <c r="S160" s="13" t="s">
        <v>2062</v>
      </c>
      <c r="T160" s="12">
        <v>100</v>
      </c>
      <c r="U160" s="6">
        <f t="shared" si="5"/>
        <v>100</v>
      </c>
      <c r="V160" s="13" t="s">
        <v>727</v>
      </c>
      <c r="W160" s="13" t="s">
        <v>800</v>
      </c>
      <c r="X160" s="13" t="s">
        <v>802</v>
      </c>
      <c r="Y160" s="2" t="s">
        <v>89</v>
      </c>
      <c r="Z160" s="13" t="s">
        <v>802</v>
      </c>
      <c r="AA160" s="2" t="s">
        <v>803</v>
      </c>
      <c r="AB160" s="3">
        <v>45387</v>
      </c>
      <c r="AC160" s="2" t="s">
        <v>332</v>
      </c>
    </row>
    <row r="161" spans="1:29" ht="30" customHeight="1" x14ac:dyDescent="0.25">
      <c r="A161" s="2">
        <v>2024</v>
      </c>
      <c r="B161" s="3">
        <v>45292</v>
      </c>
      <c r="C161" s="3">
        <v>45382</v>
      </c>
      <c r="D161" s="2" t="s">
        <v>75</v>
      </c>
      <c r="E161" s="7" t="s">
        <v>250</v>
      </c>
      <c r="F161" s="5" t="s">
        <v>1530</v>
      </c>
      <c r="G161" s="16" t="s">
        <v>322</v>
      </c>
      <c r="H161" s="16" t="s">
        <v>1534</v>
      </c>
      <c r="I161" s="17" t="s">
        <v>84</v>
      </c>
      <c r="J161" s="9" t="s">
        <v>540</v>
      </c>
      <c r="K161" s="9" t="s">
        <v>334</v>
      </c>
      <c r="L161" s="9" t="s">
        <v>541</v>
      </c>
      <c r="M161" s="2" t="s">
        <v>86</v>
      </c>
      <c r="N161" s="2" t="s">
        <v>332</v>
      </c>
      <c r="O161" s="5">
        <v>1</v>
      </c>
      <c r="P161" s="4">
        <v>45341</v>
      </c>
      <c r="Q161" s="3">
        <f t="shared" si="4"/>
        <v>45341</v>
      </c>
      <c r="R161" s="2" t="s">
        <v>332</v>
      </c>
      <c r="S161" s="13" t="s">
        <v>2063</v>
      </c>
      <c r="T161" s="12">
        <f>100+80</f>
        <v>180</v>
      </c>
      <c r="U161" s="6">
        <f t="shared" si="5"/>
        <v>180</v>
      </c>
      <c r="V161" s="13" t="s">
        <v>728</v>
      </c>
      <c r="W161" s="13" t="s">
        <v>800</v>
      </c>
      <c r="X161" s="13" t="s">
        <v>802</v>
      </c>
      <c r="Y161" s="2" t="s">
        <v>89</v>
      </c>
      <c r="Z161" s="13" t="s">
        <v>802</v>
      </c>
      <c r="AA161" s="2" t="s">
        <v>803</v>
      </c>
      <c r="AB161" s="3">
        <v>45387</v>
      </c>
      <c r="AC161" s="2" t="s">
        <v>332</v>
      </c>
    </row>
    <row r="162" spans="1:29" ht="30" customHeight="1" x14ac:dyDescent="0.25">
      <c r="A162" s="2">
        <v>2024</v>
      </c>
      <c r="B162" s="3">
        <v>45292</v>
      </c>
      <c r="C162" s="3">
        <v>45382</v>
      </c>
      <c r="D162" s="2" t="s">
        <v>75</v>
      </c>
      <c r="E162" s="7" t="s">
        <v>251</v>
      </c>
      <c r="F162" s="5" t="s">
        <v>1530</v>
      </c>
      <c r="G162" s="16" t="s">
        <v>322</v>
      </c>
      <c r="H162" s="16" t="s">
        <v>1534</v>
      </c>
      <c r="I162" s="17" t="s">
        <v>84</v>
      </c>
      <c r="J162" s="9" t="s">
        <v>542</v>
      </c>
      <c r="K162" s="9" t="s">
        <v>534</v>
      </c>
      <c r="L162" s="9" t="s">
        <v>543</v>
      </c>
      <c r="M162" s="2" t="s">
        <v>86</v>
      </c>
      <c r="N162" s="2" t="s">
        <v>332</v>
      </c>
      <c r="O162" s="5">
        <v>1</v>
      </c>
      <c r="P162" s="4">
        <v>45344</v>
      </c>
      <c r="Q162" s="3">
        <f t="shared" si="4"/>
        <v>45344</v>
      </c>
      <c r="R162" s="2" t="s">
        <v>332</v>
      </c>
      <c r="S162" s="13" t="s">
        <v>2064</v>
      </c>
      <c r="T162" s="12">
        <f>100+0.3</f>
        <v>100.3</v>
      </c>
      <c r="U162" s="6">
        <f t="shared" si="5"/>
        <v>100.3</v>
      </c>
      <c r="V162" s="13" t="s">
        <v>729</v>
      </c>
      <c r="W162" s="13" t="s">
        <v>800</v>
      </c>
      <c r="X162" s="13" t="s">
        <v>802</v>
      </c>
      <c r="Y162" s="2" t="s">
        <v>89</v>
      </c>
      <c r="Z162" s="13" t="s">
        <v>802</v>
      </c>
      <c r="AA162" s="2" t="s">
        <v>803</v>
      </c>
      <c r="AB162" s="3">
        <v>45387</v>
      </c>
      <c r="AC162" s="2" t="s">
        <v>332</v>
      </c>
    </row>
    <row r="163" spans="1:29" ht="30" customHeight="1" x14ac:dyDescent="0.25">
      <c r="A163" s="2">
        <v>2024</v>
      </c>
      <c r="B163" s="3">
        <v>45292</v>
      </c>
      <c r="C163" s="3">
        <v>45382</v>
      </c>
      <c r="D163" s="2" t="s">
        <v>75</v>
      </c>
      <c r="E163" s="7" t="s">
        <v>252</v>
      </c>
      <c r="F163" s="5" t="s">
        <v>1530</v>
      </c>
      <c r="G163" s="16" t="s">
        <v>322</v>
      </c>
      <c r="H163" s="16" t="s">
        <v>1534</v>
      </c>
      <c r="I163" s="17" t="s">
        <v>84</v>
      </c>
      <c r="J163" s="9" t="s">
        <v>542</v>
      </c>
      <c r="K163" s="9" t="s">
        <v>534</v>
      </c>
      <c r="L163" s="9" t="s">
        <v>543</v>
      </c>
      <c r="M163" s="2" t="s">
        <v>86</v>
      </c>
      <c r="N163" s="2" t="s">
        <v>332</v>
      </c>
      <c r="O163" s="5">
        <v>1</v>
      </c>
      <c r="P163" s="4">
        <v>45344</v>
      </c>
      <c r="Q163" s="3">
        <f t="shared" si="4"/>
        <v>45344</v>
      </c>
      <c r="R163" s="2" t="s">
        <v>332</v>
      </c>
      <c r="S163" s="13" t="s">
        <v>2065</v>
      </c>
      <c r="T163" s="12">
        <f>100+12</f>
        <v>112</v>
      </c>
      <c r="U163" s="6">
        <f t="shared" si="5"/>
        <v>112</v>
      </c>
      <c r="V163" s="13" t="s">
        <v>730</v>
      </c>
      <c r="W163" s="13" t="s">
        <v>800</v>
      </c>
      <c r="X163" s="13" t="s">
        <v>802</v>
      </c>
      <c r="Y163" s="2" t="s">
        <v>89</v>
      </c>
      <c r="Z163" s="13" t="s">
        <v>802</v>
      </c>
      <c r="AA163" s="2" t="s">
        <v>803</v>
      </c>
      <c r="AB163" s="3">
        <v>45387</v>
      </c>
      <c r="AC163" s="2" t="s">
        <v>332</v>
      </c>
    </row>
    <row r="164" spans="1:29" ht="30" customHeight="1" x14ac:dyDescent="0.25">
      <c r="A164" s="2">
        <v>2024</v>
      </c>
      <c r="B164" s="3">
        <v>45292</v>
      </c>
      <c r="C164" s="3">
        <v>45382</v>
      </c>
      <c r="D164" s="2" t="s">
        <v>75</v>
      </c>
      <c r="E164" s="7" t="s">
        <v>253</v>
      </c>
      <c r="F164" s="5" t="s">
        <v>1530</v>
      </c>
      <c r="G164" s="16" t="s">
        <v>322</v>
      </c>
      <c r="H164" s="16" t="s">
        <v>1534</v>
      </c>
      <c r="I164" s="17" t="s">
        <v>84</v>
      </c>
      <c r="J164" s="9" t="s">
        <v>353</v>
      </c>
      <c r="K164" s="9" t="s">
        <v>484</v>
      </c>
      <c r="L164" s="9" t="s">
        <v>355</v>
      </c>
      <c r="M164" s="2" t="s">
        <v>87</v>
      </c>
      <c r="N164" s="2" t="s">
        <v>332</v>
      </c>
      <c r="O164" s="5">
        <v>1</v>
      </c>
      <c r="P164" s="4">
        <v>45343</v>
      </c>
      <c r="Q164" s="3">
        <f t="shared" si="4"/>
        <v>45343</v>
      </c>
      <c r="R164" s="2" t="s">
        <v>332</v>
      </c>
      <c r="S164" s="13" t="s">
        <v>2066</v>
      </c>
      <c r="T164" s="12">
        <f>100+85</f>
        <v>185</v>
      </c>
      <c r="U164" s="6">
        <f t="shared" si="5"/>
        <v>185</v>
      </c>
      <c r="V164" s="13" t="s">
        <v>731</v>
      </c>
      <c r="W164" s="13" t="s">
        <v>800</v>
      </c>
      <c r="X164" s="13" t="s">
        <v>802</v>
      </c>
      <c r="Y164" s="2" t="s">
        <v>89</v>
      </c>
      <c r="Z164" s="13" t="s">
        <v>802</v>
      </c>
      <c r="AA164" s="2" t="s">
        <v>803</v>
      </c>
      <c r="AB164" s="3">
        <v>45387</v>
      </c>
      <c r="AC164" s="2" t="s">
        <v>332</v>
      </c>
    </row>
    <row r="165" spans="1:29" ht="30" customHeight="1" x14ac:dyDescent="0.25">
      <c r="A165" s="2">
        <v>2024</v>
      </c>
      <c r="B165" s="3">
        <v>45292</v>
      </c>
      <c r="C165" s="3">
        <v>45382</v>
      </c>
      <c r="D165" s="2" t="s">
        <v>75</v>
      </c>
      <c r="E165" s="7" t="s">
        <v>254</v>
      </c>
      <c r="F165" s="5" t="s">
        <v>1530</v>
      </c>
      <c r="G165" s="16" t="s">
        <v>322</v>
      </c>
      <c r="H165" s="16" t="s">
        <v>1534</v>
      </c>
      <c r="I165" s="17" t="s">
        <v>84</v>
      </c>
      <c r="J165" s="9" t="s">
        <v>542</v>
      </c>
      <c r="K165" s="9" t="s">
        <v>534</v>
      </c>
      <c r="L165" s="9" t="s">
        <v>543</v>
      </c>
      <c r="M165" s="2" t="s">
        <v>86</v>
      </c>
      <c r="N165" s="2" t="s">
        <v>332</v>
      </c>
      <c r="O165" s="5">
        <v>1</v>
      </c>
      <c r="P165" s="4">
        <v>45344</v>
      </c>
      <c r="Q165" s="3">
        <f t="shared" si="4"/>
        <v>45344</v>
      </c>
      <c r="R165" s="2" t="s">
        <v>332</v>
      </c>
      <c r="S165" s="13" t="s">
        <v>2067</v>
      </c>
      <c r="T165" s="12">
        <f>100+188</f>
        <v>288</v>
      </c>
      <c r="U165" s="6">
        <f t="shared" si="5"/>
        <v>288</v>
      </c>
      <c r="V165" s="13" t="s">
        <v>732</v>
      </c>
      <c r="W165" s="13" t="s">
        <v>800</v>
      </c>
      <c r="X165" s="13" t="s">
        <v>802</v>
      </c>
      <c r="Y165" s="2" t="s">
        <v>89</v>
      </c>
      <c r="Z165" s="13" t="s">
        <v>802</v>
      </c>
      <c r="AA165" s="2" t="s">
        <v>803</v>
      </c>
      <c r="AB165" s="3">
        <v>45387</v>
      </c>
      <c r="AC165" s="2" t="s">
        <v>332</v>
      </c>
    </row>
    <row r="166" spans="1:29" ht="30" customHeight="1" x14ac:dyDescent="0.25">
      <c r="A166" s="2">
        <v>2024</v>
      </c>
      <c r="B166" s="3">
        <v>45292</v>
      </c>
      <c r="C166" s="3">
        <v>45382</v>
      </c>
      <c r="D166" s="2" t="s">
        <v>75</v>
      </c>
      <c r="E166" s="7" t="s">
        <v>255</v>
      </c>
      <c r="F166" s="5" t="s">
        <v>1530</v>
      </c>
      <c r="G166" s="16" t="s">
        <v>322</v>
      </c>
      <c r="H166" s="16" t="s">
        <v>1534</v>
      </c>
      <c r="I166" s="17" t="s">
        <v>84</v>
      </c>
      <c r="J166" s="9" t="s">
        <v>542</v>
      </c>
      <c r="K166" s="9" t="s">
        <v>534</v>
      </c>
      <c r="L166" s="9" t="s">
        <v>543</v>
      </c>
      <c r="M166" s="2" t="s">
        <v>86</v>
      </c>
      <c r="N166" s="2" t="s">
        <v>332</v>
      </c>
      <c r="O166" s="5">
        <v>1</v>
      </c>
      <c r="P166" s="4">
        <v>45344</v>
      </c>
      <c r="Q166" s="3">
        <f t="shared" si="4"/>
        <v>45344</v>
      </c>
      <c r="R166" s="2" t="s">
        <v>332</v>
      </c>
      <c r="S166" s="13" t="s">
        <v>2068</v>
      </c>
      <c r="T166" s="12">
        <f>100+12</f>
        <v>112</v>
      </c>
      <c r="U166" s="6">
        <f t="shared" si="5"/>
        <v>112</v>
      </c>
      <c r="V166" s="13" t="s">
        <v>733</v>
      </c>
      <c r="W166" s="13" t="s">
        <v>800</v>
      </c>
      <c r="X166" s="13" t="s">
        <v>802</v>
      </c>
      <c r="Y166" s="2" t="s">
        <v>89</v>
      </c>
      <c r="Z166" s="13" t="s">
        <v>802</v>
      </c>
      <c r="AA166" s="2" t="s">
        <v>803</v>
      </c>
      <c r="AB166" s="3">
        <v>45387</v>
      </c>
      <c r="AC166" s="2" t="s">
        <v>332</v>
      </c>
    </row>
    <row r="167" spans="1:29" ht="30" customHeight="1" x14ac:dyDescent="0.25">
      <c r="A167" s="2">
        <v>2024</v>
      </c>
      <c r="B167" s="3">
        <v>45292</v>
      </c>
      <c r="C167" s="3">
        <v>45382</v>
      </c>
      <c r="D167" s="2" t="s">
        <v>75</v>
      </c>
      <c r="E167" s="7" t="s">
        <v>256</v>
      </c>
      <c r="F167" s="5" t="s">
        <v>1530</v>
      </c>
      <c r="G167" s="16" t="s">
        <v>322</v>
      </c>
      <c r="H167" s="16" t="s">
        <v>1534</v>
      </c>
      <c r="I167" s="17" t="s">
        <v>84</v>
      </c>
      <c r="J167" s="9" t="s">
        <v>428</v>
      </c>
      <c r="K167" s="9" t="s">
        <v>429</v>
      </c>
      <c r="L167" s="9" t="s">
        <v>430</v>
      </c>
      <c r="M167" s="2" t="s">
        <v>86</v>
      </c>
      <c r="N167" s="2" t="s">
        <v>332</v>
      </c>
      <c r="O167" s="5">
        <v>1</v>
      </c>
      <c r="P167" s="4">
        <v>45344</v>
      </c>
      <c r="Q167" s="3">
        <f t="shared" si="4"/>
        <v>45344</v>
      </c>
      <c r="R167" s="2" t="s">
        <v>332</v>
      </c>
      <c r="S167" s="13" t="s">
        <v>2069</v>
      </c>
      <c r="T167" s="12">
        <v>100</v>
      </c>
      <c r="U167" s="6">
        <f t="shared" si="5"/>
        <v>100</v>
      </c>
      <c r="V167" s="13" t="s">
        <v>734</v>
      </c>
      <c r="W167" s="13" t="s">
        <v>800</v>
      </c>
      <c r="X167" s="13" t="s">
        <v>802</v>
      </c>
      <c r="Y167" s="2" t="s">
        <v>89</v>
      </c>
      <c r="Z167" s="13" t="s">
        <v>802</v>
      </c>
      <c r="AA167" s="2" t="s">
        <v>803</v>
      </c>
      <c r="AB167" s="3">
        <v>45387</v>
      </c>
      <c r="AC167" s="2" t="s">
        <v>332</v>
      </c>
    </row>
    <row r="168" spans="1:29" ht="30" customHeight="1" x14ac:dyDescent="0.25">
      <c r="A168" s="2">
        <v>2024</v>
      </c>
      <c r="B168" s="3">
        <v>45292</v>
      </c>
      <c r="C168" s="3">
        <v>45382</v>
      </c>
      <c r="D168" s="2" t="s">
        <v>75</v>
      </c>
      <c r="E168" s="7" t="s">
        <v>257</v>
      </c>
      <c r="F168" s="5" t="s">
        <v>1530</v>
      </c>
      <c r="G168" s="16" t="s">
        <v>322</v>
      </c>
      <c r="H168" s="16" t="s">
        <v>1534</v>
      </c>
      <c r="I168" s="17" t="s">
        <v>84</v>
      </c>
      <c r="J168" s="9" t="s">
        <v>498</v>
      </c>
      <c r="K168" s="9" t="s">
        <v>544</v>
      </c>
      <c r="L168" s="9" t="s">
        <v>545</v>
      </c>
      <c r="M168" s="2" t="s">
        <v>86</v>
      </c>
      <c r="N168" s="2" t="s">
        <v>332</v>
      </c>
      <c r="O168" s="5">
        <v>1</v>
      </c>
      <c r="P168" s="4">
        <v>45345</v>
      </c>
      <c r="Q168" s="3">
        <f t="shared" si="4"/>
        <v>45345</v>
      </c>
      <c r="R168" s="2" t="s">
        <v>332</v>
      </c>
      <c r="S168" s="13" t="s">
        <v>2070</v>
      </c>
      <c r="T168" s="12">
        <v>100</v>
      </c>
      <c r="U168" s="6">
        <f t="shared" si="5"/>
        <v>100</v>
      </c>
      <c r="V168" s="13" t="s">
        <v>735</v>
      </c>
      <c r="W168" s="13" t="s">
        <v>800</v>
      </c>
      <c r="X168" s="13" t="s">
        <v>802</v>
      </c>
      <c r="Y168" s="2" t="s">
        <v>89</v>
      </c>
      <c r="Z168" s="13" t="s">
        <v>802</v>
      </c>
      <c r="AA168" s="2" t="s">
        <v>803</v>
      </c>
      <c r="AB168" s="3">
        <v>45387</v>
      </c>
      <c r="AC168" s="2" t="s">
        <v>332</v>
      </c>
    </row>
    <row r="169" spans="1:29" ht="30" customHeight="1" x14ac:dyDescent="0.25">
      <c r="A169" s="2">
        <v>2024</v>
      </c>
      <c r="B169" s="3">
        <v>45292</v>
      </c>
      <c r="C169" s="3">
        <v>45382</v>
      </c>
      <c r="D169" s="2" t="s">
        <v>75</v>
      </c>
      <c r="E169" s="7" t="s">
        <v>258</v>
      </c>
      <c r="F169" s="5" t="s">
        <v>1530</v>
      </c>
      <c r="G169" s="16" t="s">
        <v>322</v>
      </c>
      <c r="H169" s="16" t="s">
        <v>1534</v>
      </c>
      <c r="I169" s="17" t="s">
        <v>84</v>
      </c>
      <c r="J169" s="9" t="s">
        <v>546</v>
      </c>
      <c r="K169" s="9" t="s">
        <v>368</v>
      </c>
      <c r="L169" s="9" t="s">
        <v>354</v>
      </c>
      <c r="M169" s="2" t="s">
        <v>86</v>
      </c>
      <c r="N169" s="2" t="s">
        <v>332</v>
      </c>
      <c r="O169" s="5">
        <v>1</v>
      </c>
      <c r="P169" s="4">
        <v>45348</v>
      </c>
      <c r="Q169" s="3">
        <f t="shared" si="4"/>
        <v>45348</v>
      </c>
      <c r="R169" s="2" t="s">
        <v>332</v>
      </c>
      <c r="S169" s="13" t="s">
        <v>2071</v>
      </c>
      <c r="T169" s="12">
        <v>100</v>
      </c>
      <c r="U169" s="6">
        <f t="shared" si="5"/>
        <v>100</v>
      </c>
      <c r="V169" s="13" t="s">
        <v>736</v>
      </c>
      <c r="W169" s="13" t="s">
        <v>800</v>
      </c>
      <c r="X169" s="13" t="s">
        <v>802</v>
      </c>
      <c r="Y169" s="2" t="s">
        <v>89</v>
      </c>
      <c r="Z169" s="13" t="s">
        <v>802</v>
      </c>
      <c r="AA169" s="2" t="s">
        <v>803</v>
      </c>
      <c r="AB169" s="3">
        <v>45387</v>
      </c>
      <c r="AC169" s="2" t="s">
        <v>332</v>
      </c>
    </row>
    <row r="170" spans="1:29" ht="30" customHeight="1" x14ac:dyDescent="0.25">
      <c r="A170" s="2">
        <v>2024</v>
      </c>
      <c r="B170" s="3">
        <v>45292</v>
      </c>
      <c r="C170" s="3">
        <v>45382</v>
      </c>
      <c r="D170" s="2" t="s">
        <v>75</v>
      </c>
      <c r="E170" s="7" t="s">
        <v>259</v>
      </c>
      <c r="F170" s="5" t="s">
        <v>1530</v>
      </c>
      <c r="G170" s="16" t="s">
        <v>322</v>
      </c>
      <c r="H170" s="16" t="s">
        <v>1534</v>
      </c>
      <c r="I170" s="17" t="s">
        <v>84</v>
      </c>
      <c r="J170" s="9" t="s">
        <v>546</v>
      </c>
      <c r="K170" s="9" t="s">
        <v>368</v>
      </c>
      <c r="L170" s="9" t="s">
        <v>354</v>
      </c>
      <c r="M170" s="2" t="s">
        <v>86</v>
      </c>
      <c r="N170" s="2" t="s">
        <v>332</v>
      </c>
      <c r="O170" s="5">
        <v>1</v>
      </c>
      <c r="P170" s="4">
        <v>45348</v>
      </c>
      <c r="Q170" s="3">
        <f t="shared" si="4"/>
        <v>45348</v>
      </c>
      <c r="R170" s="2" t="s">
        <v>332</v>
      </c>
      <c r="S170" s="13" t="s">
        <v>2072</v>
      </c>
      <c r="T170" s="12">
        <f>100+100</f>
        <v>200</v>
      </c>
      <c r="U170" s="6">
        <f t="shared" si="5"/>
        <v>200</v>
      </c>
      <c r="V170" s="13" t="s">
        <v>737</v>
      </c>
      <c r="W170" s="13" t="s">
        <v>800</v>
      </c>
      <c r="X170" s="13" t="s">
        <v>802</v>
      </c>
      <c r="Y170" s="2" t="s">
        <v>89</v>
      </c>
      <c r="Z170" s="13" t="s">
        <v>802</v>
      </c>
      <c r="AA170" s="2" t="s">
        <v>803</v>
      </c>
      <c r="AB170" s="3">
        <v>45387</v>
      </c>
      <c r="AC170" s="2" t="s">
        <v>332</v>
      </c>
    </row>
    <row r="171" spans="1:29" ht="30" customHeight="1" x14ac:dyDescent="0.25">
      <c r="A171" s="2">
        <v>2024</v>
      </c>
      <c r="B171" s="3">
        <v>45292</v>
      </c>
      <c r="C171" s="3">
        <v>45382</v>
      </c>
      <c r="D171" s="2" t="s">
        <v>75</v>
      </c>
      <c r="E171" s="7" t="s">
        <v>260</v>
      </c>
      <c r="F171" s="5" t="s">
        <v>1530</v>
      </c>
      <c r="G171" s="16" t="s">
        <v>322</v>
      </c>
      <c r="H171" s="16" t="s">
        <v>1534</v>
      </c>
      <c r="I171" s="17" t="s">
        <v>84</v>
      </c>
      <c r="J171" s="9" t="s">
        <v>546</v>
      </c>
      <c r="K171" s="9" t="s">
        <v>368</v>
      </c>
      <c r="L171" s="9" t="s">
        <v>354</v>
      </c>
      <c r="M171" s="2" t="s">
        <v>86</v>
      </c>
      <c r="N171" s="2" t="s">
        <v>332</v>
      </c>
      <c r="O171" s="5">
        <v>1</v>
      </c>
      <c r="P171" s="4">
        <v>45348</v>
      </c>
      <c r="Q171" s="3">
        <f t="shared" si="4"/>
        <v>45348</v>
      </c>
      <c r="R171" s="2" t="s">
        <v>332</v>
      </c>
      <c r="S171" s="13" t="s">
        <v>2073</v>
      </c>
      <c r="T171" s="12">
        <f>100+10</f>
        <v>110</v>
      </c>
      <c r="U171" s="6">
        <f t="shared" si="5"/>
        <v>110</v>
      </c>
      <c r="V171" s="13" t="s">
        <v>738</v>
      </c>
      <c r="W171" s="13" t="s">
        <v>800</v>
      </c>
      <c r="X171" s="13" t="s">
        <v>802</v>
      </c>
      <c r="Y171" s="2" t="s">
        <v>89</v>
      </c>
      <c r="Z171" s="13" t="s">
        <v>802</v>
      </c>
      <c r="AA171" s="2" t="s">
        <v>803</v>
      </c>
      <c r="AB171" s="3">
        <v>45387</v>
      </c>
      <c r="AC171" s="2" t="s">
        <v>332</v>
      </c>
    </row>
    <row r="172" spans="1:29" ht="30" customHeight="1" x14ac:dyDescent="0.25">
      <c r="A172" s="2">
        <v>2024</v>
      </c>
      <c r="B172" s="3">
        <v>45292</v>
      </c>
      <c r="C172" s="3">
        <v>45382</v>
      </c>
      <c r="D172" s="2" t="s">
        <v>75</v>
      </c>
      <c r="E172" s="7" t="s">
        <v>261</v>
      </c>
      <c r="F172" s="5" t="s">
        <v>1530</v>
      </c>
      <c r="G172" s="16" t="s">
        <v>322</v>
      </c>
      <c r="H172" s="16" t="s">
        <v>1534</v>
      </c>
      <c r="I172" s="17" t="s">
        <v>84</v>
      </c>
      <c r="J172" s="9" t="s">
        <v>546</v>
      </c>
      <c r="K172" s="9" t="s">
        <v>368</v>
      </c>
      <c r="L172" s="9" t="s">
        <v>354</v>
      </c>
      <c r="M172" s="2" t="s">
        <v>86</v>
      </c>
      <c r="N172" s="2" t="s">
        <v>332</v>
      </c>
      <c r="O172" s="5">
        <v>1</v>
      </c>
      <c r="P172" s="4">
        <v>45348</v>
      </c>
      <c r="Q172" s="3">
        <f t="shared" si="4"/>
        <v>45348</v>
      </c>
      <c r="R172" s="2" t="s">
        <v>332</v>
      </c>
      <c r="S172" s="13" t="s">
        <v>2074</v>
      </c>
      <c r="T172" s="12">
        <f>100+3</f>
        <v>103</v>
      </c>
      <c r="U172" s="6">
        <f t="shared" si="5"/>
        <v>103</v>
      </c>
      <c r="V172" s="13" t="s">
        <v>739</v>
      </c>
      <c r="W172" s="13" t="s">
        <v>800</v>
      </c>
      <c r="X172" s="13" t="s">
        <v>802</v>
      </c>
      <c r="Y172" s="2" t="s">
        <v>89</v>
      </c>
      <c r="Z172" s="13" t="s">
        <v>802</v>
      </c>
      <c r="AA172" s="2" t="s">
        <v>803</v>
      </c>
      <c r="AB172" s="3">
        <v>45387</v>
      </c>
      <c r="AC172" s="2" t="s">
        <v>332</v>
      </c>
    </row>
    <row r="173" spans="1:29" ht="30" customHeight="1" x14ac:dyDescent="0.25">
      <c r="A173" s="2">
        <v>2024</v>
      </c>
      <c r="B173" s="3">
        <v>45292</v>
      </c>
      <c r="C173" s="3">
        <v>45382</v>
      </c>
      <c r="D173" s="2" t="s">
        <v>75</v>
      </c>
      <c r="E173" s="7" t="s">
        <v>262</v>
      </c>
      <c r="F173" s="5" t="s">
        <v>1530</v>
      </c>
      <c r="G173" s="16" t="s">
        <v>322</v>
      </c>
      <c r="H173" s="16" t="s">
        <v>1534</v>
      </c>
      <c r="I173" s="17" t="s">
        <v>84</v>
      </c>
      <c r="J173" s="9" t="s">
        <v>546</v>
      </c>
      <c r="K173" s="9" t="s">
        <v>368</v>
      </c>
      <c r="L173" s="9" t="s">
        <v>354</v>
      </c>
      <c r="M173" s="2" t="s">
        <v>86</v>
      </c>
      <c r="N173" s="2" t="s">
        <v>332</v>
      </c>
      <c r="O173" s="5">
        <v>1</v>
      </c>
      <c r="P173" s="4">
        <v>45348</v>
      </c>
      <c r="Q173" s="3">
        <f t="shared" si="4"/>
        <v>45348</v>
      </c>
      <c r="R173" s="2" t="s">
        <v>332</v>
      </c>
      <c r="S173" s="13" t="s">
        <v>2075</v>
      </c>
      <c r="T173" s="12">
        <f>100+121</f>
        <v>221</v>
      </c>
      <c r="U173" s="6">
        <f t="shared" si="5"/>
        <v>221</v>
      </c>
      <c r="V173" s="13" t="s">
        <v>740</v>
      </c>
      <c r="W173" s="13" t="s">
        <v>800</v>
      </c>
      <c r="X173" s="13" t="s">
        <v>802</v>
      </c>
      <c r="Y173" s="2" t="s">
        <v>89</v>
      </c>
      <c r="Z173" s="13" t="s">
        <v>802</v>
      </c>
      <c r="AA173" s="2" t="s">
        <v>803</v>
      </c>
      <c r="AB173" s="3">
        <v>45387</v>
      </c>
      <c r="AC173" s="2" t="s">
        <v>332</v>
      </c>
    </row>
    <row r="174" spans="1:29" ht="30" customHeight="1" x14ac:dyDescent="0.25">
      <c r="A174" s="2">
        <v>2024</v>
      </c>
      <c r="B174" s="3">
        <v>45292</v>
      </c>
      <c r="C174" s="3">
        <v>45382</v>
      </c>
      <c r="D174" s="2" t="s">
        <v>75</v>
      </c>
      <c r="E174" s="7" t="s">
        <v>263</v>
      </c>
      <c r="F174" s="5" t="s">
        <v>1530</v>
      </c>
      <c r="G174" s="16" t="s">
        <v>322</v>
      </c>
      <c r="H174" s="16" t="s">
        <v>1534</v>
      </c>
      <c r="I174" s="17" t="s">
        <v>84</v>
      </c>
      <c r="J174" s="9" t="s">
        <v>546</v>
      </c>
      <c r="K174" s="9" t="s">
        <v>368</v>
      </c>
      <c r="L174" s="9" t="s">
        <v>354</v>
      </c>
      <c r="M174" s="2" t="s">
        <v>86</v>
      </c>
      <c r="N174" s="2" t="s">
        <v>332</v>
      </c>
      <c r="O174" s="5">
        <v>1</v>
      </c>
      <c r="P174" s="4">
        <v>45348</v>
      </c>
      <c r="Q174" s="3">
        <f t="shared" si="4"/>
        <v>45348</v>
      </c>
      <c r="R174" s="2" t="s">
        <v>332</v>
      </c>
      <c r="S174" s="13" t="s">
        <v>2076</v>
      </c>
      <c r="T174" s="12">
        <f>100+10</f>
        <v>110</v>
      </c>
      <c r="U174" s="6">
        <f t="shared" si="5"/>
        <v>110</v>
      </c>
      <c r="V174" s="13" t="s">
        <v>741</v>
      </c>
      <c r="W174" s="13" t="s">
        <v>800</v>
      </c>
      <c r="X174" s="13" t="s">
        <v>802</v>
      </c>
      <c r="Y174" s="2" t="s">
        <v>89</v>
      </c>
      <c r="Z174" s="13" t="s">
        <v>802</v>
      </c>
      <c r="AA174" s="2" t="s">
        <v>803</v>
      </c>
      <c r="AB174" s="3">
        <v>45387</v>
      </c>
      <c r="AC174" s="2" t="s">
        <v>332</v>
      </c>
    </row>
    <row r="175" spans="1:29" ht="30" customHeight="1" x14ac:dyDescent="0.25">
      <c r="A175" s="2">
        <v>2024</v>
      </c>
      <c r="B175" s="3">
        <v>45292</v>
      </c>
      <c r="C175" s="3">
        <v>45382</v>
      </c>
      <c r="D175" s="2" t="s">
        <v>75</v>
      </c>
      <c r="E175" s="7" t="s">
        <v>264</v>
      </c>
      <c r="F175" s="5" t="s">
        <v>1530</v>
      </c>
      <c r="G175" s="16" t="s">
        <v>322</v>
      </c>
      <c r="H175" s="16" t="s">
        <v>1534</v>
      </c>
      <c r="I175" s="17" t="s">
        <v>84</v>
      </c>
      <c r="J175" s="9" t="s">
        <v>546</v>
      </c>
      <c r="K175" s="9" t="s">
        <v>368</v>
      </c>
      <c r="L175" s="9" t="s">
        <v>354</v>
      </c>
      <c r="M175" s="2" t="s">
        <v>86</v>
      </c>
      <c r="N175" s="2" t="s">
        <v>332</v>
      </c>
      <c r="O175" s="5">
        <v>1</v>
      </c>
      <c r="P175" s="4">
        <v>45348</v>
      </c>
      <c r="Q175" s="3">
        <f t="shared" si="4"/>
        <v>45348</v>
      </c>
      <c r="R175" s="2" t="s">
        <v>332</v>
      </c>
      <c r="S175" s="13" t="s">
        <v>2077</v>
      </c>
      <c r="T175" s="12">
        <f>100+76</f>
        <v>176</v>
      </c>
      <c r="U175" s="6">
        <f t="shared" si="5"/>
        <v>176</v>
      </c>
      <c r="V175" s="13" t="s">
        <v>742</v>
      </c>
      <c r="W175" s="13" t="s">
        <v>800</v>
      </c>
      <c r="X175" s="13" t="s">
        <v>802</v>
      </c>
      <c r="Y175" s="2" t="s">
        <v>89</v>
      </c>
      <c r="Z175" s="13" t="s">
        <v>802</v>
      </c>
      <c r="AA175" s="2" t="s">
        <v>803</v>
      </c>
      <c r="AB175" s="3">
        <v>45387</v>
      </c>
      <c r="AC175" s="2" t="s">
        <v>332</v>
      </c>
    </row>
    <row r="176" spans="1:29" ht="30" customHeight="1" x14ac:dyDescent="0.25">
      <c r="A176" s="2">
        <v>2024</v>
      </c>
      <c r="B176" s="3">
        <v>45292</v>
      </c>
      <c r="C176" s="3">
        <v>45382</v>
      </c>
      <c r="D176" s="2" t="s">
        <v>75</v>
      </c>
      <c r="E176" s="7" t="s">
        <v>265</v>
      </c>
      <c r="F176" s="5" t="s">
        <v>1530</v>
      </c>
      <c r="G176" s="16" t="s">
        <v>322</v>
      </c>
      <c r="H176" s="16" t="s">
        <v>1534</v>
      </c>
      <c r="I176" s="17" t="s">
        <v>84</v>
      </c>
      <c r="J176" s="9" t="s">
        <v>379</v>
      </c>
      <c r="K176" s="9" t="s">
        <v>334</v>
      </c>
      <c r="L176" s="9" t="s">
        <v>547</v>
      </c>
      <c r="M176" s="2" t="s">
        <v>86</v>
      </c>
      <c r="N176" s="2" t="s">
        <v>332</v>
      </c>
      <c r="O176" s="5">
        <v>1</v>
      </c>
      <c r="P176" s="4">
        <v>45358</v>
      </c>
      <c r="Q176" s="3">
        <f t="shared" si="4"/>
        <v>45358</v>
      </c>
      <c r="R176" s="2" t="s">
        <v>332</v>
      </c>
      <c r="S176" s="13" t="s">
        <v>2078</v>
      </c>
      <c r="T176" s="12">
        <f>100+60</f>
        <v>160</v>
      </c>
      <c r="U176" s="6">
        <f t="shared" si="5"/>
        <v>160</v>
      </c>
      <c r="V176" s="13" t="s">
        <v>743</v>
      </c>
      <c r="W176" s="13" t="s">
        <v>800</v>
      </c>
      <c r="X176" s="13" t="s">
        <v>802</v>
      </c>
      <c r="Y176" s="2" t="s">
        <v>89</v>
      </c>
      <c r="Z176" s="13" t="s">
        <v>802</v>
      </c>
      <c r="AA176" s="2" t="s">
        <v>803</v>
      </c>
      <c r="AB176" s="3">
        <v>45387</v>
      </c>
      <c r="AC176" s="2" t="s">
        <v>332</v>
      </c>
    </row>
    <row r="177" spans="1:29" ht="30" customHeight="1" x14ac:dyDescent="0.25">
      <c r="A177" s="2">
        <v>2024</v>
      </c>
      <c r="B177" s="3">
        <v>45292</v>
      </c>
      <c r="C177" s="3">
        <v>45382</v>
      </c>
      <c r="D177" s="2" t="s">
        <v>75</v>
      </c>
      <c r="E177" s="7" t="s">
        <v>266</v>
      </c>
      <c r="F177" s="5" t="s">
        <v>1530</v>
      </c>
      <c r="G177" s="16" t="s">
        <v>322</v>
      </c>
      <c r="H177" s="16" t="s">
        <v>1534</v>
      </c>
      <c r="I177" s="17" t="s">
        <v>84</v>
      </c>
      <c r="J177" s="9" t="s">
        <v>407</v>
      </c>
      <c r="K177" s="9" t="s">
        <v>408</v>
      </c>
      <c r="L177" s="9" t="s">
        <v>409</v>
      </c>
      <c r="M177" s="2" t="s">
        <v>87</v>
      </c>
      <c r="N177" s="2" t="s">
        <v>332</v>
      </c>
      <c r="O177" s="5">
        <v>1</v>
      </c>
      <c r="P177" s="4">
        <v>45341</v>
      </c>
      <c r="Q177" s="3">
        <f t="shared" si="4"/>
        <v>45341</v>
      </c>
      <c r="R177" s="2" t="s">
        <v>332</v>
      </c>
      <c r="S177" s="13" t="s">
        <v>2079</v>
      </c>
      <c r="T177" s="12">
        <v>100</v>
      </c>
      <c r="U177" s="6">
        <f t="shared" si="5"/>
        <v>100</v>
      </c>
      <c r="V177" s="13" t="s">
        <v>744</v>
      </c>
      <c r="W177" s="13" t="s">
        <v>800</v>
      </c>
      <c r="X177" s="13" t="s">
        <v>802</v>
      </c>
      <c r="Y177" s="2" t="s">
        <v>89</v>
      </c>
      <c r="Z177" s="13" t="s">
        <v>802</v>
      </c>
      <c r="AA177" s="2" t="s">
        <v>803</v>
      </c>
      <c r="AB177" s="3">
        <v>45387</v>
      </c>
      <c r="AC177" s="2" t="s">
        <v>332</v>
      </c>
    </row>
    <row r="178" spans="1:29" ht="30" customHeight="1" x14ac:dyDescent="0.25">
      <c r="A178" s="2">
        <v>2024</v>
      </c>
      <c r="B178" s="3">
        <v>45292</v>
      </c>
      <c r="C178" s="3">
        <v>45382</v>
      </c>
      <c r="D178" s="2" t="s">
        <v>75</v>
      </c>
      <c r="E178" s="7" t="s">
        <v>267</v>
      </c>
      <c r="F178" s="5" t="s">
        <v>1530</v>
      </c>
      <c r="G178" s="16" t="s">
        <v>322</v>
      </c>
      <c r="H178" s="16" t="s">
        <v>1534</v>
      </c>
      <c r="I178" s="17" t="s">
        <v>84</v>
      </c>
      <c r="J178" s="9" t="s">
        <v>548</v>
      </c>
      <c r="K178" s="9" t="s">
        <v>544</v>
      </c>
      <c r="L178" s="9" t="s">
        <v>481</v>
      </c>
      <c r="M178" s="2" t="s">
        <v>87</v>
      </c>
      <c r="N178" s="2" t="s">
        <v>332</v>
      </c>
      <c r="O178" s="5">
        <v>1</v>
      </c>
      <c r="P178" s="4">
        <v>45341</v>
      </c>
      <c r="Q178" s="3">
        <f t="shared" si="4"/>
        <v>45341</v>
      </c>
      <c r="R178" s="2" t="s">
        <v>332</v>
      </c>
      <c r="S178" s="13" t="s">
        <v>2080</v>
      </c>
      <c r="T178" s="12">
        <v>100</v>
      </c>
      <c r="U178" s="6">
        <f t="shared" si="5"/>
        <v>100</v>
      </c>
      <c r="V178" s="13" t="s">
        <v>745</v>
      </c>
      <c r="W178" s="13" t="s">
        <v>800</v>
      </c>
      <c r="X178" s="13" t="s">
        <v>802</v>
      </c>
      <c r="Y178" s="2" t="s">
        <v>89</v>
      </c>
      <c r="Z178" s="13" t="s">
        <v>802</v>
      </c>
      <c r="AA178" s="2" t="s">
        <v>803</v>
      </c>
      <c r="AB178" s="3">
        <v>45387</v>
      </c>
      <c r="AC178" s="2" t="s">
        <v>332</v>
      </c>
    </row>
    <row r="179" spans="1:29" ht="30" customHeight="1" x14ac:dyDescent="0.25">
      <c r="A179" s="2">
        <v>2024</v>
      </c>
      <c r="B179" s="3">
        <v>45292</v>
      </c>
      <c r="C179" s="3">
        <v>45382</v>
      </c>
      <c r="D179" s="2" t="s">
        <v>75</v>
      </c>
      <c r="E179" s="7" t="s">
        <v>268</v>
      </c>
      <c r="F179" s="5" t="s">
        <v>1530</v>
      </c>
      <c r="G179" s="16" t="s">
        <v>322</v>
      </c>
      <c r="H179" s="16" t="s">
        <v>1534</v>
      </c>
      <c r="I179" s="17" t="s">
        <v>84</v>
      </c>
      <c r="J179" s="9" t="s">
        <v>347</v>
      </c>
      <c r="K179" s="9" t="s">
        <v>513</v>
      </c>
      <c r="L179" s="9" t="s">
        <v>368</v>
      </c>
      <c r="M179" s="2" t="s">
        <v>86</v>
      </c>
      <c r="N179" s="2" t="s">
        <v>332</v>
      </c>
      <c r="O179" s="5">
        <v>1</v>
      </c>
      <c r="P179" s="4">
        <v>45341</v>
      </c>
      <c r="Q179" s="3">
        <f t="shared" si="4"/>
        <v>45341</v>
      </c>
      <c r="R179" s="2" t="s">
        <v>332</v>
      </c>
      <c r="S179" s="13" t="s">
        <v>2081</v>
      </c>
      <c r="T179" s="12">
        <v>100</v>
      </c>
      <c r="U179" s="6">
        <f t="shared" si="5"/>
        <v>100</v>
      </c>
      <c r="V179" s="13" t="s">
        <v>746</v>
      </c>
      <c r="W179" s="13" t="s">
        <v>800</v>
      </c>
      <c r="X179" s="13" t="s">
        <v>802</v>
      </c>
      <c r="Y179" s="2" t="s">
        <v>89</v>
      </c>
      <c r="Z179" s="13" t="s">
        <v>802</v>
      </c>
      <c r="AA179" s="2" t="s">
        <v>803</v>
      </c>
      <c r="AB179" s="3">
        <v>45387</v>
      </c>
      <c r="AC179" s="2" t="s">
        <v>332</v>
      </c>
    </row>
    <row r="180" spans="1:29" ht="30" customHeight="1" x14ac:dyDescent="0.25">
      <c r="A180" s="2">
        <v>2024</v>
      </c>
      <c r="B180" s="3">
        <v>45292</v>
      </c>
      <c r="C180" s="3">
        <v>45382</v>
      </c>
      <c r="D180" s="2" t="s">
        <v>75</v>
      </c>
      <c r="E180" s="7" t="s">
        <v>269</v>
      </c>
      <c r="F180" s="5" t="s">
        <v>1530</v>
      </c>
      <c r="G180" s="16" t="s">
        <v>322</v>
      </c>
      <c r="H180" s="16" t="s">
        <v>1534</v>
      </c>
      <c r="I180" s="17" t="s">
        <v>84</v>
      </c>
      <c r="J180" s="9" t="s">
        <v>549</v>
      </c>
      <c r="K180" s="9" t="s">
        <v>332</v>
      </c>
      <c r="L180" s="9" t="s">
        <v>332</v>
      </c>
      <c r="M180" s="2" t="s">
        <v>86</v>
      </c>
      <c r="N180" s="2" t="s">
        <v>332</v>
      </c>
      <c r="O180" s="5">
        <v>1</v>
      </c>
      <c r="P180" s="4">
        <v>45343</v>
      </c>
      <c r="Q180" s="3">
        <f t="shared" si="4"/>
        <v>45343</v>
      </c>
      <c r="R180" s="2" t="s">
        <v>332</v>
      </c>
      <c r="S180" s="13" t="s">
        <v>2082</v>
      </c>
      <c r="T180" s="12">
        <f>150+3367.5</f>
        <v>3517.5</v>
      </c>
      <c r="U180" s="6">
        <f t="shared" si="5"/>
        <v>3517.5</v>
      </c>
      <c r="V180" s="13" t="s">
        <v>747</v>
      </c>
      <c r="W180" s="13" t="s">
        <v>800</v>
      </c>
      <c r="X180" s="13" t="s">
        <v>802</v>
      </c>
      <c r="Y180" s="2" t="s">
        <v>89</v>
      </c>
      <c r="Z180" s="13" t="s">
        <v>802</v>
      </c>
      <c r="AA180" s="2" t="s">
        <v>803</v>
      </c>
      <c r="AB180" s="3">
        <v>45387</v>
      </c>
      <c r="AC180" s="2" t="s">
        <v>332</v>
      </c>
    </row>
    <row r="181" spans="1:29" ht="30" customHeight="1" x14ac:dyDescent="0.25">
      <c r="A181" s="2">
        <v>2024</v>
      </c>
      <c r="B181" s="3">
        <v>45292</v>
      </c>
      <c r="C181" s="3">
        <v>45382</v>
      </c>
      <c r="D181" s="2" t="s">
        <v>75</v>
      </c>
      <c r="E181" s="7" t="s">
        <v>270</v>
      </c>
      <c r="F181" s="5" t="s">
        <v>1530</v>
      </c>
      <c r="G181" s="16" t="s">
        <v>322</v>
      </c>
      <c r="H181" s="16" t="s">
        <v>1534</v>
      </c>
      <c r="I181" s="17" t="s">
        <v>84</v>
      </c>
      <c r="J181" s="9" t="s">
        <v>428</v>
      </c>
      <c r="K181" s="9" t="s">
        <v>429</v>
      </c>
      <c r="L181" s="9" t="s">
        <v>430</v>
      </c>
      <c r="M181" s="2" t="s">
        <v>86</v>
      </c>
      <c r="N181" s="2" t="s">
        <v>332</v>
      </c>
      <c r="O181" s="5">
        <v>1</v>
      </c>
      <c r="P181" s="4">
        <v>45358</v>
      </c>
      <c r="Q181" s="3">
        <f t="shared" si="4"/>
        <v>45358</v>
      </c>
      <c r="R181" s="2" t="s">
        <v>332</v>
      </c>
      <c r="S181" s="13" t="s">
        <v>2083</v>
      </c>
      <c r="T181" s="12">
        <v>100</v>
      </c>
      <c r="U181" s="6">
        <f t="shared" si="5"/>
        <v>100</v>
      </c>
      <c r="V181" s="13" t="s">
        <v>748</v>
      </c>
      <c r="W181" s="13" t="s">
        <v>800</v>
      </c>
      <c r="X181" s="13" t="s">
        <v>802</v>
      </c>
      <c r="Y181" s="2" t="s">
        <v>89</v>
      </c>
      <c r="Z181" s="13" t="s">
        <v>802</v>
      </c>
      <c r="AA181" s="2" t="s">
        <v>803</v>
      </c>
      <c r="AB181" s="3">
        <v>45387</v>
      </c>
      <c r="AC181" s="2" t="s">
        <v>332</v>
      </c>
    </row>
    <row r="182" spans="1:29" ht="30" customHeight="1" x14ac:dyDescent="0.25">
      <c r="A182" s="2">
        <v>2024</v>
      </c>
      <c r="B182" s="3">
        <v>45292</v>
      </c>
      <c r="C182" s="3">
        <v>45382</v>
      </c>
      <c r="D182" s="2" t="s">
        <v>75</v>
      </c>
      <c r="E182" s="7" t="s">
        <v>271</v>
      </c>
      <c r="F182" s="5" t="s">
        <v>1530</v>
      </c>
      <c r="G182" s="16" t="s">
        <v>322</v>
      </c>
      <c r="H182" s="16" t="s">
        <v>1534</v>
      </c>
      <c r="I182" s="17" t="s">
        <v>84</v>
      </c>
      <c r="J182" s="9" t="s">
        <v>452</v>
      </c>
      <c r="K182" s="9" t="s">
        <v>550</v>
      </c>
      <c r="L182" s="9" t="s">
        <v>537</v>
      </c>
      <c r="M182" s="2" t="s">
        <v>87</v>
      </c>
      <c r="N182" s="2" t="s">
        <v>332</v>
      </c>
      <c r="O182" s="5">
        <v>1</v>
      </c>
      <c r="P182" s="4">
        <v>45358</v>
      </c>
      <c r="Q182" s="3">
        <f t="shared" si="4"/>
        <v>45358</v>
      </c>
      <c r="R182" s="2" t="s">
        <v>332</v>
      </c>
      <c r="S182" s="13" t="s">
        <v>2084</v>
      </c>
      <c r="T182" s="12">
        <f>100+17.5</f>
        <v>117.5</v>
      </c>
      <c r="U182" s="6">
        <f t="shared" si="5"/>
        <v>117.5</v>
      </c>
      <c r="V182" s="13" t="s">
        <v>749</v>
      </c>
      <c r="W182" s="13" t="s">
        <v>800</v>
      </c>
      <c r="X182" s="13" t="s">
        <v>802</v>
      </c>
      <c r="Y182" s="2" t="s">
        <v>89</v>
      </c>
      <c r="Z182" s="13" t="s">
        <v>802</v>
      </c>
      <c r="AA182" s="2" t="s">
        <v>803</v>
      </c>
      <c r="AB182" s="3">
        <v>45387</v>
      </c>
      <c r="AC182" s="2" t="s">
        <v>332</v>
      </c>
    </row>
    <row r="183" spans="1:29" ht="30" customHeight="1" x14ac:dyDescent="0.25">
      <c r="A183" s="2">
        <v>2024</v>
      </c>
      <c r="B183" s="3">
        <v>45292</v>
      </c>
      <c r="C183" s="3">
        <v>45382</v>
      </c>
      <c r="D183" s="2" t="s">
        <v>75</v>
      </c>
      <c r="E183" s="7" t="s">
        <v>272</v>
      </c>
      <c r="F183" s="5" t="s">
        <v>1530</v>
      </c>
      <c r="G183" s="16" t="s">
        <v>322</v>
      </c>
      <c r="H183" s="16" t="s">
        <v>1534</v>
      </c>
      <c r="I183" s="17" t="s">
        <v>84</v>
      </c>
      <c r="J183" s="9" t="s">
        <v>452</v>
      </c>
      <c r="K183" s="9" t="s">
        <v>550</v>
      </c>
      <c r="L183" s="9" t="s">
        <v>537</v>
      </c>
      <c r="M183" s="2" t="s">
        <v>87</v>
      </c>
      <c r="N183" s="2" t="s">
        <v>332</v>
      </c>
      <c r="O183" s="5">
        <v>1</v>
      </c>
      <c r="P183" s="4">
        <v>45358</v>
      </c>
      <c r="Q183" s="3">
        <f t="shared" si="4"/>
        <v>45358</v>
      </c>
      <c r="R183" s="2" t="s">
        <v>332</v>
      </c>
      <c r="S183" s="13" t="s">
        <v>2085</v>
      </c>
      <c r="T183" s="12">
        <f>100+577.96</f>
        <v>677.96</v>
      </c>
      <c r="U183" s="6">
        <f t="shared" si="5"/>
        <v>677.96</v>
      </c>
      <c r="V183" s="13" t="s">
        <v>750</v>
      </c>
      <c r="W183" s="13" t="s">
        <v>800</v>
      </c>
      <c r="X183" s="13" t="s">
        <v>802</v>
      </c>
      <c r="Y183" s="2" t="s">
        <v>89</v>
      </c>
      <c r="Z183" s="13" t="s">
        <v>802</v>
      </c>
      <c r="AA183" s="2" t="s">
        <v>803</v>
      </c>
      <c r="AB183" s="3">
        <v>45387</v>
      </c>
      <c r="AC183" s="2" t="s">
        <v>332</v>
      </c>
    </row>
    <row r="184" spans="1:29" ht="30" customHeight="1" x14ac:dyDescent="0.25">
      <c r="A184" s="2">
        <v>2024</v>
      </c>
      <c r="B184" s="3">
        <v>45292</v>
      </c>
      <c r="C184" s="3">
        <v>45382</v>
      </c>
      <c r="D184" s="2" t="s">
        <v>75</v>
      </c>
      <c r="E184" s="7" t="s">
        <v>273</v>
      </c>
      <c r="F184" s="5" t="s">
        <v>1530</v>
      </c>
      <c r="G184" s="16" t="s">
        <v>322</v>
      </c>
      <c r="H184" s="16" t="s">
        <v>1534</v>
      </c>
      <c r="I184" s="17" t="s">
        <v>84</v>
      </c>
      <c r="J184" s="9" t="s">
        <v>452</v>
      </c>
      <c r="K184" s="9" t="s">
        <v>550</v>
      </c>
      <c r="L184" s="9" t="s">
        <v>537</v>
      </c>
      <c r="M184" s="2" t="s">
        <v>87</v>
      </c>
      <c r="N184" s="2" t="s">
        <v>332</v>
      </c>
      <c r="O184" s="5">
        <v>1</v>
      </c>
      <c r="P184" s="4">
        <v>45358</v>
      </c>
      <c r="Q184" s="3">
        <f t="shared" si="4"/>
        <v>45358</v>
      </c>
      <c r="R184" s="2" t="s">
        <v>332</v>
      </c>
      <c r="S184" s="13" t="s">
        <v>2086</v>
      </c>
      <c r="T184" s="12">
        <v>100</v>
      </c>
      <c r="U184" s="6">
        <f t="shared" si="5"/>
        <v>100</v>
      </c>
      <c r="V184" s="13" t="s">
        <v>751</v>
      </c>
      <c r="W184" s="13" t="s">
        <v>800</v>
      </c>
      <c r="X184" s="13" t="s">
        <v>802</v>
      </c>
      <c r="Y184" s="2" t="s">
        <v>89</v>
      </c>
      <c r="Z184" s="13" t="s">
        <v>802</v>
      </c>
      <c r="AA184" s="2" t="s">
        <v>803</v>
      </c>
      <c r="AB184" s="3">
        <v>45387</v>
      </c>
      <c r="AC184" s="2" t="s">
        <v>332</v>
      </c>
    </row>
    <row r="185" spans="1:29" ht="30" customHeight="1" x14ac:dyDescent="0.25">
      <c r="A185" s="2">
        <v>2024</v>
      </c>
      <c r="B185" s="3">
        <v>45292</v>
      </c>
      <c r="C185" s="3">
        <v>45382</v>
      </c>
      <c r="D185" s="2" t="s">
        <v>75</v>
      </c>
      <c r="E185" s="7" t="s">
        <v>274</v>
      </c>
      <c r="F185" s="5" t="s">
        <v>1530</v>
      </c>
      <c r="G185" s="16" t="s">
        <v>322</v>
      </c>
      <c r="H185" s="16" t="s">
        <v>1534</v>
      </c>
      <c r="I185" s="17" t="s">
        <v>84</v>
      </c>
      <c r="J185" s="9" t="s">
        <v>452</v>
      </c>
      <c r="K185" s="9" t="s">
        <v>550</v>
      </c>
      <c r="L185" s="9" t="s">
        <v>537</v>
      </c>
      <c r="M185" s="2" t="s">
        <v>87</v>
      </c>
      <c r="N185" s="2" t="s">
        <v>332</v>
      </c>
      <c r="O185" s="5">
        <v>1</v>
      </c>
      <c r="P185" s="4">
        <v>45358</v>
      </c>
      <c r="Q185" s="3">
        <f t="shared" si="4"/>
        <v>45358</v>
      </c>
      <c r="R185" s="2" t="s">
        <v>332</v>
      </c>
      <c r="S185" s="13" t="s">
        <v>2087</v>
      </c>
      <c r="T185" s="12">
        <v>100</v>
      </c>
      <c r="U185" s="6">
        <f t="shared" si="5"/>
        <v>100</v>
      </c>
      <c r="V185" s="13" t="s">
        <v>752</v>
      </c>
      <c r="W185" s="13" t="s">
        <v>800</v>
      </c>
      <c r="X185" s="13" t="s">
        <v>802</v>
      </c>
      <c r="Y185" s="2" t="s">
        <v>89</v>
      </c>
      <c r="Z185" s="13" t="s">
        <v>802</v>
      </c>
      <c r="AA185" s="2" t="s">
        <v>803</v>
      </c>
      <c r="AB185" s="3">
        <v>45387</v>
      </c>
      <c r="AC185" s="2" t="s">
        <v>332</v>
      </c>
    </row>
    <row r="186" spans="1:29" ht="30" customHeight="1" x14ac:dyDescent="0.25">
      <c r="A186" s="2">
        <v>2024</v>
      </c>
      <c r="B186" s="3">
        <v>45292</v>
      </c>
      <c r="C186" s="3">
        <v>45382</v>
      </c>
      <c r="D186" s="2" t="s">
        <v>75</v>
      </c>
      <c r="E186" s="7" t="s">
        <v>275</v>
      </c>
      <c r="F186" s="5" t="s">
        <v>1530</v>
      </c>
      <c r="G186" s="16" t="s">
        <v>322</v>
      </c>
      <c r="H186" s="16" t="s">
        <v>1534</v>
      </c>
      <c r="I186" s="17" t="s">
        <v>84</v>
      </c>
      <c r="J186" s="9" t="s">
        <v>452</v>
      </c>
      <c r="K186" s="9" t="s">
        <v>550</v>
      </c>
      <c r="L186" s="9" t="s">
        <v>537</v>
      </c>
      <c r="M186" s="2" t="s">
        <v>87</v>
      </c>
      <c r="N186" s="2" t="s">
        <v>332</v>
      </c>
      <c r="O186" s="5">
        <v>1</v>
      </c>
      <c r="P186" s="4">
        <v>45358</v>
      </c>
      <c r="Q186" s="3">
        <f t="shared" si="4"/>
        <v>45358</v>
      </c>
      <c r="R186" s="2" t="s">
        <v>332</v>
      </c>
      <c r="S186" s="13" t="s">
        <v>2088</v>
      </c>
      <c r="T186" s="12">
        <f>100+20</f>
        <v>120</v>
      </c>
      <c r="U186" s="6">
        <f t="shared" si="5"/>
        <v>120</v>
      </c>
      <c r="V186" s="13" t="s">
        <v>753</v>
      </c>
      <c r="W186" s="13" t="s">
        <v>800</v>
      </c>
      <c r="X186" s="13" t="s">
        <v>802</v>
      </c>
      <c r="Y186" s="2" t="s">
        <v>89</v>
      </c>
      <c r="Z186" s="13" t="s">
        <v>802</v>
      </c>
      <c r="AA186" s="2" t="s">
        <v>803</v>
      </c>
      <c r="AB186" s="3">
        <v>45387</v>
      </c>
      <c r="AC186" s="2" t="s">
        <v>332</v>
      </c>
    </row>
    <row r="187" spans="1:29" ht="30" customHeight="1" x14ac:dyDescent="0.25">
      <c r="A187" s="2">
        <v>2024</v>
      </c>
      <c r="B187" s="3">
        <v>45292</v>
      </c>
      <c r="C187" s="3">
        <v>45382</v>
      </c>
      <c r="D187" s="2" t="s">
        <v>75</v>
      </c>
      <c r="E187" s="7" t="s">
        <v>276</v>
      </c>
      <c r="F187" s="5" t="s">
        <v>1530</v>
      </c>
      <c r="G187" s="16" t="s">
        <v>322</v>
      </c>
      <c r="H187" s="16" t="s">
        <v>1534</v>
      </c>
      <c r="I187" s="17" t="s">
        <v>84</v>
      </c>
      <c r="J187" s="9" t="s">
        <v>452</v>
      </c>
      <c r="K187" s="9" t="s">
        <v>550</v>
      </c>
      <c r="L187" s="9" t="s">
        <v>537</v>
      </c>
      <c r="M187" s="2" t="s">
        <v>87</v>
      </c>
      <c r="N187" s="2" t="s">
        <v>332</v>
      </c>
      <c r="O187" s="5">
        <v>1</v>
      </c>
      <c r="P187" s="4">
        <v>45358</v>
      </c>
      <c r="Q187" s="3">
        <f t="shared" si="4"/>
        <v>45358</v>
      </c>
      <c r="R187" s="2" t="s">
        <v>332</v>
      </c>
      <c r="S187" s="13" t="s">
        <v>2089</v>
      </c>
      <c r="T187" s="12">
        <f>100+212.68</f>
        <v>312.68</v>
      </c>
      <c r="U187" s="6">
        <f t="shared" si="5"/>
        <v>312.68</v>
      </c>
      <c r="V187" s="13" t="s">
        <v>754</v>
      </c>
      <c r="W187" s="13" t="s">
        <v>800</v>
      </c>
      <c r="X187" s="13" t="s">
        <v>802</v>
      </c>
      <c r="Y187" s="2" t="s">
        <v>89</v>
      </c>
      <c r="Z187" s="13" t="s">
        <v>802</v>
      </c>
      <c r="AA187" s="2" t="s">
        <v>803</v>
      </c>
      <c r="AB187" s="3">
        <v>45387</v>
      </c>
      <c r="AC187" s="2" t="s">
        <v>332</v>
      </c>
    </row>
    <row r="188" spans="1:29" ht="30" customHeight="1" x14ac:dyDescent="0.25">
      <c r="A188" s="2">
        <v>2024</v>
      </c>
      <c r="B188" s="3">
        <v>45292</v>
      </c>
      <c r="C188" s="3">
        <v>45382</v>
      </c>
      <c r="D188" s="2" t="s">
        <v>75</v>
      </c>
      <c r="E188" s="7" t="s">
        <v>277</v>
      </c>
      <c r="F188" s="5" t="s">
        <v>1530</v>
      </c>
      <c r="G188" s="16" t="s">
        <v>322</v>
      </c>
      <c r="H188" s="16" t="s">
        <v>1534</v>
      </c>
      <c r="I188" s="17" t="s">
        <v>84</v>
      </c>
      <c r="J188" s="9" t="s">
        <v>551</v>
      </c>
      <c r="K188" s="9" t="s">
        <v>552</v>
      </c>
      <c r="L188" s="9" t="s">
        <v>368</v>
      </c>
      <c r="M188" s="2" t="s">
        <v>86</v>
      </c>
      <c r="N188" s="2" t="s">
        <v>332</v>
      </c>
      <c r="O188" s="5">
        <v>1</v>
      </c>
      <c r="P188" s="4">
        <v>45359</v>
      </c>
      <c r="Q188" s="3">
        <f t="shared" si="4"/>
        <v>45359</v>
      </c>
      <c r="R188" s="2" t="s">
        <v>332</v>
      </c>
      <c r="S188" s="13" t="s">
        <v>2090</v>
      </c>
      <c r="T188" s="12">
        <f>100+7.5</f>
        <v>107.5</v>
      </c>
      <c r="U188" s="6">
        <f t="shared" si="5"/>
        <v>107.5</v>
      </c>
      <c r="V188" s="13" t="s">
        <v>755</v>
      </c>
      <c r="W188" s="13" t="s">
        <v>800</v>
      </c>
      <c r="X188" s="13" t="s">
        <v>802</v>
      </c>
      <c r="Y188" s="2" t="s">
        <v>89</v>
      </c>
      <c r="Z188" s="13" t="s">
        <v>802</v>
      </c>
      <c r="AA188" s="2" t="s">
        <v>803</v>
      </c>
      <c r="AB188" s="3">
        <v>45387</v>
      </c>
      <c r="AC188" s="2" t="s">
        <v>332</v>
      </c>
    </row>
    <row r="189" spans="1:29" ht="30" customHeight="1" x14ac:dyDescent="0.25">
      <c r="A189" s="2">
        <v>2024</v>
      </c>
      <c r="B189" s="3">
        <v>45292</v>
      </c>
      <c r="C189" s="3">
        <v>45382</v>
      </c>
      <c r="D189" s="2" t="s">
        <v>75</v>
      </c>
      <c r="E189" s="7" t="s">
        <v>278</v>
      </c>
      <c r="F189" s="5" t="s">
        <v>1530</v>
      </c>
      <c r="G189" s="16" t="s">
        <v>322</v>
      </c>
      <c r="H189" s="16" t="s">
        <v>1534</v>
      </c>
      <c r="I189" s="17" t="s">
        <v>84</v>
      </c>
      <c r="J189" s="9" t="s">
        <v>553</v>
      </c>
      <c r="K189" s="9" t="s">
        <v>332</v>
      </c>
      <c r="L189" s="9" t="s">
        <v>332</v>
      </c>
      <c r="M189" s="2" t="s">
        <v>86</v>
      </c>
      <c r="N189" s="2" t="s">
        <v>332</v>
      </c>
      <c r="O189" s="5">
        <v>1</v>
      </c>
      <c r="P189" s="4">
        <v>45359</v>
      </c>
      <c r="Q189" s="3">
        <f t="shared" si="4"/>
        <v>45359</v>
      </c>
      <c r="R189" s="2" t="s">
        <v>332</v>
      </c>
      <c r="S189" s="13" t="s">
        <v>2091</v>
      </c>
      <c r="T189" s="12">
        <v>150</v>
      </c>
      <c r="U189" s="6">
        <f t="shared" si="5"/>
        <v>150</v>
      </c>
      <c r="V189" s="13" t="s">
        <v>756</v>
      </c>
      <c r="W189" s="13" t="s">
        <v>800</v>
      </c>
      <c r="X189" s="13" t="s">
        <v>802</v>
      </c>
      <c r="Y189" s="2" t="s">
        <v>89</v>
      </c>
      <c r="Z189" s="13" t="s">
        <v>802</v>
      </c>
      <c r="AA189" s="2" t="s">
        <v>803</v>
      </c>
      <c r="AB189" s="3">
        <v>45387</v>
      </c>
      <c r="AC189" s="2" t="s">
        <v>332</v>
      </c>
    </row>
    <row r="190" spans="1:29" ht="30" customHeight="1" x14ac:dyDescent="0.25">
      <c r="A190" s="2">
        <v>2024</v>
      </c>
      <c r="B190" s="3">
        <v>45292</v>
      </c>
      <c r="C190" s="3">
        <v>45382</v>
      </c>
      <c r="D190" s="2" t="s">
        <v>75</v>
      </c>
      <c r="E190" s="7" t="s">
        <v>279</v>
      </c>
      <c r="F190" s="5" t="s">
        <v>1530</v>
      </c>
      <c r="G190" s="16" t="s">
        <v>322</v>
      </c>
      <c r="H190" s="16" t="s">
        <v>1534</v>
      </c>
      <c r="I190" s="17" t="s">
        <v>84</v>
      </c>
      <c r="J190" s="9" t="s">
        <v>554</v>
      </c>
      <c r="K190" s="9" t="s">
        <v>555</v>
      </c>
      <c r="L190" s="9" t="s">
        <v>544</v>
      </c>
      <c r="M190" s="2" t="s">
        <v>87</v>
      </c>
      <c r="N190" s="2" t="s">
        <v>332</v>
      </c>
      <c r="O190" s="5">
        <v>1</v>
      </c>
      <c r="P190" s="4">
        <v>45359</v>
      </c>
      <c r="Q190" s="3">
        <f t="shared" si="4"/>
        <v>45359</v>
      </c>
      <c r="R190" s="2" t="s">
        <v>332</v>
      </c>
      <c r="S190" s="13" t="s">
        <v>2092</v>
      </c>
      <c r="T190" s="12">
        <v>100</v>
      </c>
      <c r="U190" s="6">
        <f t="shared" si="5"/>
        <v>100</v>
      </c>
      <c r="V190" s="13" t="s">
        <v>757</v>
      </c>
      <c r="W190" s="13" t="s">
        <v>800</v>
      </c>
      <c r="X190" s="13" t="s">
        <v>802</v>
      </c>
      <c r="Y190" s="2" t="s">
        <v>89</v>
      </c>
      <c r="Z190" s="13" t="s">
        <v>802</v>
      </c>
      <c r="AA190" s="2" t="s">
        <v>803</v>
      </c>
      <c r="AB190" s="3">
        <v>45387</v>
      </c>
      <c r="AC190" s="2" t="s">
        <v>332</v>
      </c>
    </row>
    <row r="191" spans="1:29" ht="30" customHeight="1" x14ac:dyDescent="0.25">
      <c r="A191" s="2">
        <v>2024</v>
      </c>
      <c r="B191" s="3">
        <v>45292</v>
      </c>
      <c r="C191" s="3">
        <v>45382</v>
      </c>
      <c r="D191" s="2" t="s">
        <v>75</v>
      </c>
      <c r="E191" s="7" t="s">
        <v>280</v>
      </c>
      <c r="F191" s="5" t="s">
        <v>1530</v>
      </c>
      <c r="G191" s="16" t="s">
        <v>322</v>
      </c>
      <c r="H191" s="16" t="s">
        <v>1534</v>
      </c>
      <c r="I191" s="17" t="s">
        <v>84</v>
      </c>
      <c r="J191" s="9" t="s">
        <v>554</v>
      </c>
      <c r="K191" s="9" t="s">
        <v>555</v>
      </c>
      <c r="L191" s="9" t="s">
        <v>544</v>
      </c>
      <c r="M191" s="2" t="s">
        <v>87</v>
      </c>
      <c r="N191" s="2" t="s">
        <v>332</v>
      </c>
      <c r="O191" s="5">
        <v>1</v>
      </c>
      <c r="P191" s="4">
        <v>45359</v>
      </c>
      <c r="Q191" s="3">
        <f t="shared" si="4"/>
        <v>45359</v>
      </c>
      <c r="R191" s="2" t="s">
        <v>332</v>
      </c>
      <c r="S191" s="13" t="s">
        <v>2093</v>
      </c>
      <c r="T191" s="12">
        <v>100</v>
      </c>
      <c r="U191" s="6">
        <f t="shared" si="5"/>
        <v>100</v>
      </c>
      <c r="V191" s="13" t="s">
        <v>758</v>
      </c>
      <c r="W191" s="13" t="s">
        <v>800</v>
      </c>
      <c r="X191" s="13" t="s">
        <v>802</v>
      </c>
      <c r="Y191" s="2" t="s">
        <v>89</v>
      </c>
      <c r="Z191" s="13" t="s">
        <v>802</v>
      </c>
      <c r="AA191" s="2" t="s">
        <v>803</v>
      </c>
      <c r="AB191" s="3">
        <v>45387</v>
      </c>
      <c r="AC191" s="2" t="s">
        <v>332</v>
      </c>
    </row>
    <row r="192" spans="1:29" ht="30" customHeight="1" x14ac:dyDescent="0.25">
      <c r="A192" s="2">
        <v>2024</v>
      </c>
      <c r="B192" s="3">
        <v>45292</v>
      </c>
      <c r="C192" s="3">
        <v>45382</v>
      </c>
      <c r="D192" s="2" t="s">
        <v>75</v>
      </c>
      <c r="E192" s="7" t="s">
        <v>281</v>
      </c>
      <c r="F192" s="5" t="s">
        <v>1530</v>
      </c>
      <c r="G192" s="16" t="s">
        <v>322</v>
      </c>
      <c r="H192" s="16" t="s">
        <v>1534</v>
      </c>
      <c r="I192" s="17" t="s">
        <v>84</v>
      </c>
      <c r="J192" s="9" t="s">
        <v>452</v>
      </c>
      <c r="K192" s="9" t="s">
        <v>510</v>
      </c>
      <c r="L192" s="9" t="s">
        <v>415</v>
      </c>
      <c r="M192" s="2" t="s">
        <v>87</v>
      </c>
      <c r="N192" s="2" t="s">
        <v>332</v>
      </c>
      <c r="O192" s="5">
        <v>1</v>
      </c>
      <c r="P192" s="4">
        <v>45362</v>
      </c>
      <c r="Q192" s="3">
        <f t="shared" si="4"/>
        <v>45362</v>
      </c>
      <c r="R192" s="2" t="s">
        <v>332</v>
      </c>
      <c r="S192" s="13" t="s">
        <v>2094</v>
      </c>
      <c r="T192" s="12">
        <v>100</v>
      </c>
      <c r="U192" s="6">
        <f t="shared" si="5"/>
        <v>100</v>
      </c>
      <c r="V192" s="13" t="s">
        <v>759</v>
      </c>
      <c r="W192" s="13" t="s">
        <v>800</v>
      </c>
      <c r="X192" s="13" t="s">
        <v>802</v>
      </c>
      <c r="Y192" s="2" t="s">
        <v>89</v>
      </c>
      <c r="Z192" s="13" t="s">
        <v>802</v>
      </c>
      <c r="AA192" s="2" t="s">
        <v>803</v>
      </c>
      <c r="AB192" s="3">
        <v>45387</v>
      </c>
      <c r="AC192" s="2" t="s">
        <v>332</v>
      </c>
    </row>
    <row r="193" spans="1:29" ht="30" customHeight="1" x14ac:dyDescent="0.25">
      <c r="A193" s="2">
        <v>2024</v>
      </c>
      <c r="B193" s="3">
        <v>45292</v>
      </c>
      <c r="C193" s="3">
        <v>45382</v>
      </c>
      <c r="D193" s="2" t="s">
        <v>75</v>
      </c>
      <c r="E193" s="7" t="s">
        <v>282</v>
      </c>
      <c r="F193" s="5" t="s">
        <v>1530</v>
      </c>
      <c r="G193" s="16" t="s">
        <v>322</v>
      </c>
      <c r="H193" s="16" t="s">
        <v>1534</v>
      </c>
      <c r="I193" s="17" t="s">
        <v>84</v>
      </c>
      <c r="J193" s="9" t="s">
        <v>452</v>
      </c>
      <c r="K193" s="9" t="s">
        <v>550</v>
      </c>
      <c r="L193" s="9" t="s">
        <v>537</v>
      </c>
      <c r="M193" s="2" t="s">
        <v>87</v>
      </c>
      <c r="N193" s="2" t="s">
        <v>332</v>
      </c>
      <c r="O193" s="5">
        <v>1</v>
      </c>
      <c r="P193" s="4">
        <v>45359</v>
      </c>
      <c r="Q193" s="3">
        <f t="shared" si="4"/>
        <v>45359</v>
      </c>
      <c r="R193" s="2" t="s">
        <v>332</v>
      </c>
      <c r="S193" s="13" t="s">
        <v>2095</v>
      </c>
      <c r="T193" s="12">
        <f>100+15</f>
        <v>115</v>
      </c>
      <c r="U193" s="6">
        <f t="shared" si="5"/>
        <v>115</v>
      </c>
      <c r="V193" s="13" t="s">
        <v>760</v>
      </c>
      <c r="W193" s="13" t="s">
        <v>800</v>
      </c>
      <c r="X193" s="13" t="s">
        <v>802</v>
      </c>
      <c r="Y193" s="2" t="s">
        <v>89</v>
      </c>
      <c r="Z193" s="13" t="s">
        <v>802</v>
      </c>
      <c r="AA193" s="2" t="s">
        <v>803</v>
      </c>
      <c r="AB193" s="3">
        <v>45387</v>
      </c>
      <c r="AC193" s="2" t="s">
        <v>332</v>
      </c>
    </row>
    <row r="194" spans="1:29" ht="30" customHeight="1" x14ac:dyDescent="0.25">
      <c r="A194" s="2">
        <v>2024</v>
      </c>
      <c r="B194" s="3">
        <v>45292</v>
      </c>
      <c r="C194" s="3">
        <v>45382</v>
      </c>
      <c r="D194" s="2" t="s">
        <v>75</v>
      </c>
      <c r="E194" s="7" t="s">
        <v>283</v>
      </c>
      <c r="F194" s="5" t="s">
        <v>1530</v>
      </c>
      <c r="G194" s="16" t="s">
        <v>322</v>
      </c>
      <c r="H194" s="16" t="s">
        <v>1534</v>
      </c>
      <c r="I194" s="17" t="s">
        <v>84</v>
      </c>
      <c r="J194" s="9" t="s">
        <v>452</v>
      </c>
      <c r="K194" s="9" t="s">
        <v>550</v>
      </c>
      <c r="L194" s="9" t="s">
        <v>537</v>
      </c>
      <c r="M194" s="2" t="s">
        <v>87</v>
      </c>
      <c r="N194" s="2" t="s">
        <v>332</v>
      </c>
      <c r="O194" s="5">
        <v>1</v>
      </c>
      <c r="P194" s="4">
        <v>45359</v>
      </c>
      <c r="Q194" s="3">
        <f t="shared" si="4"/>
        <v>45359</v>
      </c>
      <c r="R194" s="2" t="s">
        <v>332</v>
      </c>
      <c r="S194" s="13" t="s">
        <v>2096</v>
      </c>
      <c r="T194" s="12">
        <f>100+17.5</f>
        <v>117.5</v>
      </c>
      <c r="U194" s="6">
        <f t="shared" si="5"/>
        <v>117.5</v>
      </c>
      <c r="V194" s="13" t="s">
        <v>761</v>
      </c>
      <c r="W194" s="13" t="s">
        <v>800</v>
      </c>
      <c r="X194" s="13" t="s">
        <v>802</v>
      </c>
      <c r="Y194" s="2" t="s">
        <v>89</v>
      </c>
      <c r="Z194" s="13" t="s">
        <v>802</v>
      </c>
      <c r="AA194" s="2" t="s">
        <v>803</v>
      </c>
      <c r="AB194" s="3">
        <v>45387</v>
      </c>
      <c r="AC194" s="2" t="s">
        <v>332</v>
      </c>
    </row>
    <row r="195" spans="1:29" ht="30" customHeight="1" x14ac:dyDescent="0.25">
      <c r="A195" s="2">
        <v>2024</v>
      </c>
      <c r="B195" s="3">
        <v>45292</v>
      </c>
      <c r="C195" s="3">
        <v>45382</v>
      </c>
      <c r="D195" s="2" t="s">
        <v>75</v>
      </c>
      <c r="E195" s="7" t="s">
        <v>284</v>
      </c>
      <c r="F195" s="5" t="s">
        <v>1530</v>
      </c>
      <c r="G195" s="16" t="s">
        <v>322</v>
      </c>
      <c r="H195" s="16" t="s">
        <v>1534</v>
      </c>
      <c r="I195" s="17" t="s">
        <v>84</v>
      </c>
      <c r="J195" s="9" t="s">
        <v>556</v>
      </c>
      <c r="K195" s="9" t="s">
        <v>495</v>
      </c>
      <c r="L195" s="9" t="s">
        <v>528</v>
      </c>
      <c r="M195" s="2" t="s">
        <v>86</v>
      </c>
      <c r="N195" s="2" t="s">
        <v>332</v>
      </c>
      <c r="O195" s="5">
        <v>1</v>
      </c>
      <c r="P195" s="4">
        <v>45362</v>
      </c>
      <c r="Q195" s="3">
        <f t="shared" si="4"/>
        <v>45362</v>
      </c>
      <c r="R195" s="2" t="s">
        <v>332</v>
      </c>
      <c r="S195" s="13" t="s">
        <v>2097</v>
      </c>
      <c r="T195" s="12">
        <f>100+10</f>
        <v>110</v>
      </c>
      <c r="U195" s="6">
        <f t="shared" si="5"/>
        <v>110</v>
      </c>
      <c r="V195" s="13" t="s">
        <v>762</v>
      </c>
      <c r="W195" s="13" t="s">
        <v>800</v>
      </c>
      <c r="X195" s="13" t="s">
        <v>802</v>
      </c>
      <c r="Y195" s="2" t="s">
        <v>89</v>
      </c>
      <c r="Z195" s="13" t="s">
        <v>802</v>
      </c>
      <c r="AA195" s="2" t="s">
        <v>803</v>
      </c>
      <c r="AB195" s="3">
        <v>45387</v>
      </c>
      <c r="AC195" s="2" t="s">
        <v>332</v>
      </c>
    </row>
    <row r="196" spans="1:29" ht="30" customHeight="1" x14ac:dyDescent="0.25">
      <c r="A196" s="2">
        <v>2024</v>
      </c>
      <c r="B196" s="3">
        <v>45292</v>
      </c>
      <c r="C196" s="3">
        <v>45382</v>
      </c>
      <c r="D196" s="2" t="s">
        <v>75</v>
      </c>
      <c r="E196" s="7" t="s">
        <v>285</v>
      </c>
      <c r="F196" s="5" t="s">
        <v>1530</v>
      </c>
      <c r="G196" s="16" t="s">
        <v>322</v>
      </c>
      <c r="H196" s="16" t="s">
        <v>1534</v>
      </c>
      <c r="I196" s="17" t="s">
        <v>84</v>
      </c>
      <c r="J196" s="9" t="s">
        <v>331</v>
      </c>
      <c r="K196" s="9" t="s">
        <v>332</v>
      </c>
      <c r="L196" s="9" t="s">
        <v>332</v>
      </c>
      <c r="M196" s="2" t="s">
        <v>86</v>
      </c>
      <c r="N196" s="2" t="s">
        <v>332</v>
      </c>
      <c r="O196" s="5">
        <v>1</v>
      </c>
      <c r="P196" s="4">
        <v>45362</v>
      </c>
      <c r="Q196" s="3">
        <f t="shared" si="4"/>
        <v>45362</v>
      </c>
      <c r="R196" s="2" t="s">
        <v>332</v>
      </c>
      <c r="S196" s="13" t="s">
        <v>2098</v>
      </c>
      <c r="T196" s="12">
        <v>100</v>
      </c>
      <c r="U196" s="6">
        <f t="shared" si="5"/>
        <v>100</v>
      </c>
      <c r="V196" s="13" t="s">
        <v>763</v>
      </c>
      <c r="W196" s="13" t="s">
        <v>800</v>
      </c>
      <c r="X196" s="13" t="s">
        <v>802</v>
      </c>
      <c r="Y196" s="2" t="s">
        <v>89</v>
      </c>
      <c r="Z196" s="13" t="s">
        <v>802</v>
      </c>
      <c r="AA196" s="2" t="s">
        <v>803</v>
      </c>
      <c r="AB196" s="3">
        <v>45387</v>
      </c>
      <c r="AC196" s="2" t="s">
        <v>332</v>
      </c>
    </row>
    <row r="197" spans="1:29" ht="30" customHeight="1" x14ac:dyDescent="0.25">
      <c r="A197" s="2">
        <v>2024</v>
      </c>
      <c r="B197" s="3">
        <v>45292</v>
      </c>
      <c r="C197" s="3">
        <v>45382</v>
      </c>
      <c r="D197" s="2" t="s">
        <v>75</v>
      </c>
      <c r="E197" s="7" t="s">
        <v>286</v>
      </c>
      <c r="F197" s="5" t="s">
        <v>1530</v>
      </c>
      <c r="G197" s="16" t="s">
        <v>322</v>
      </c>
      <c r="H197" s="16" t="s">
        <v>1534</v>
      </c>
      <c r="I197" s="17" t="s">
        <v>84</v>
      </c>
      <c r="J197" s="9" t="s">
        <v>331</v>
      </c>
      <c r="K197" s="9" t="s">
        <v>332</v>
      </c>
      <c r="L197" s="9" t="s">
        <v>332</v>
      </c>
      <c r="M197" s="2" t="s">
        <v>86</v>
      </c>
      <c r="N197" s="2" t="s">
        <v>332</v>
      </c>
      <c r="O197" s="5">
        <v>1</v>
      </c>
      <c r="P197" s="4">
        <v>45362</v>
      </c>
      <c r="Q197" s="3">
        <f t="shared" si="4"/>
        <v>45362</v>
      </c>
      <c r="R197" s="2" t="s">
        <v>332</v>
      </c>
      <c r="S197" s="13" t="s">
        <v>2099</v>
      </c>
      <c r="T197" s="12">
        <v>100</v>
      </c>
      <c r="U197" s="6">
        <f t="shared" si="5"/>
        <v>100</v>
      </c>
      <c r="V197" s="13" t="s">
        <v>764</v>
      </c>
      <c r="W197" s="13" t="s">
        <v>800</v>
      </c>
      <c r="X197" s="13" t="s">
        <v>802</v>
      </c>
      <c r="Y197" s="2" t="s">
        <v>89</v>
      </c>
      <c r="Z197" s="13" t="s">
        <v>802</v>
      </c>
      <c r="AA197" s="2" t="s">
        <v>803</v>
      </c>
      <c r="AB197" s="3">
        <v>45387</v>
      </c>
      <c r="AC197" s="2" t="s">
        <v>332</v>
      </c>
    </row>
    <row r="198" spans="1:29" ht="30" customHeight="1" x14ac:dyDescent="0.25">
      <c r="A198" s="2">
        <v>2024</v>
      </c>
      <c r="B198" s="3">
        <v>45292</v>
      </c>
      <c r="C198" s="3">
        <v>45382</v>
      </c>
      <c r="D198" s="2" t="s">
        <v>75</v>
      </c>
      <c r="E198" s="7" t="s">
        <v>287</v>
      </c>
      <c r="F198" s="5" t="s">
        <v>1530</v>
      </c>
      <c r="G198" s="16" t="s">
        <v>322</v>
      </c>
      <c r="H198" s="16" t="s">
        <v>1534</v>
      </c>
      <c r="I198" s="17" t="s">
        <v>84</v>
      </c>
      <c r="J198" s="9" t="s">
        <v>557</v>
      </c>
      <c r="K198" s="9" t="s">
        <v>558</v>
      </c>
      <c r="L198" s="9" t="s">
        <v>345</v>
      </c>
      <c r="M198" s="2" t="s">
        <v>86</v>
      </c>
      <c r="N198" s="2" t="s">
        <v>332</v>
      </c>
      <c r="O198" s="5">
        <v>1</v>
      </c>
      <c r="P198" s="4">
        <v>45336</v>
      </c>
      <c r="Q198" s="3">
        <f t="shared" si="4"/>
        <v>45336</v>
      </c>
      <c r="R198" s="2" t="s">
        <v>332</v>
      </c>
      <c r="S198" s="13" t="s">
        <v>2100</v>
      </c>
      <c r="T198" s="12">
        <v>100</v>
      </c>
      <c r="U198" s="6">
        <f t="shared" si="5"/>
        <v>100</v>
      </c>
      <c r="V198" s="13" t="s">
        <v>765</v>
      </c>
      <c r="W198" s="13" t="s">
        <v>800</v>
      </c>
      <c r="X198" s="13" t="s">
        <v>802</v>
      </c>
      <c r="Y198" s="2" t="s">
        <v>89</v>
      </c>
      <c r="Z198" s="13" t="s">
        <v>802</v>
      </c>
      <c r="AA198" s="2" t="s">
        <v>803</v>
      </c>
      <c r="AB198" s="3">
        <v>45387</v>
      </c>
      <c r="AC198" s="2" t="s">
        <v>332</v>
      </c>
    </row>
    <row r="199" spans="1:29" ht="30" customHeight="1" x14ac:dyDescent="0.25">
      <c r="A199" s="2">
        <v>2024</v>
      </c>
      <c r="B199" s="3">
        <v>45292</v>
      </c>
      <c r="C199" s="3">
        <v>45382</v>
      </c>
      <c r="D199" s="2" t="s">
        <v>75</v>
      </c>
      <c r="E199" s="7" t="s">
        <v>288</v>
      </c>
      <c r="F199" s="5" t="s">
        <v>1530</v>
      </c>
      <c r="G199" s="16" t="s">
        <v>322</v>
      </c>
      <c r="H199" s="16" t="s">
        <v>1534</v>
      </c>
      <c r="I199" s="17" t="s">
        <v>84</v>
      </c>
      <c r="J199" s="9" t="s">
        <v>404</v>
      </c>
      <c r="K199" s="9" t="s">
        <v>525</v>
      </c>
      <c r="L199" s="9" t="s">
        <v>526</v>
      </c>
      <c r="M199" s="2" t="s">
        <v>87</v>
      </c>
      <c r="N199" s="2" t="s">
        <v>332</v>
      </c>
      <c r="O199" s="5">
        <v>1</v>
      </c>
      <c r="P199" s="4">
        <v>45338</v>
      </c>
      <c r="Q199" s="3">
        <f t="shared" si="4"/>
        <v>45338</v>
      </c>
      <c r="R199" s="2" t="s">
        <v>332</v>
      </c>
      <c r="S199" s="13" t="s">
        <v>2101</v>
      </c>
      <c r="T199" s="12">
        <v>100</v>
      </c>
      <c r="U199" s="6">
        <f t="shared" si="5"/>
        <v>100</v>
      </c>
      <c r="V199" s="13" t="s">
        <v>766</v>
      </c>
      <c r="W199" s="13" t="s">
        <v>800</v>
      </c>
      <c r="X199" s="13" t="s">
        <v>802</v>
      </c>
      <c r="Y199" s="2" t="s">
        <v>89</v>
      </c>
      <c r="Z199" s="13" t="s">
        <v>802</v>
      </c>
      <c r="AA199" s="2" t="s">
        <v>803</v>
      </c>
      <c r="AB199" s="3">
        <v>45387</v>
      </c>
      <c r="AC199" s="2" t="s">
        <v>332</v>
      </c>
    </row>
    <row r="200" spans="1:29" ht="30" customHeight="1" x14ac:dyDescent="0.25">
      <c r="A200" s="2">
        <v>2024</v>
      </c>
      <c r="B200" s="3">
        <v>45292</v>
      </c>
      <c r="C200" s="3">
        <v>45382</v>
      </c>
      <c r="D200" s="2" t="s">
        <v>75</v>
      </c>
      <c r="E200" s="7" t="s">
        <v>289</v>
      </c>
      <c r="F200" s="5" t="s">
        <v>1530</v>
      </c>
      <c r="G200" s="16" t="s">
        <v>322</v>
      </c>
      <c r="H200" s="16" t="s">
        <v>1534</v>
      </c>
      <c r="I200" s="17" t="s">
        <v>84</v>
      </c>
      <c r="J200" s="9" t="s">
        <v>404</v>
      </c>
      <c r="K200" s="9" t="s">
        <v>525</v>
      </c>
      <c r="L200" s="9" t="s">
        <v>526</v>
      </c>
      <c r="M200" s="2" t="s">
        <v>87</v>
      </c>
      <c r="N200" s="2" t="s">
        <v>332</v>
      </c>
      <c r="O200" s="5">
        <v>1</v>
      </c>
      <c r="P200" s="4">
        <v>45338</v>
      </c>
      <c r="Q200" s="3">
        <f t="shared" si="4"/>
        <v>45338</v>
      </c>
      <c r="R200" s="2" t="s">
        <v>332</v>
      </c>
      <c r="S200" s="13" t="s">
        <v>2102</v>
      </c>
      <c r="T200" s="12">
        <v>100</v>
      </c>
      <c r="U200" s="6">
        <f t="shared" si="5"/>
        <v>100</v>
      </c>
      <c r="V200" s="13" t="s">
        <v>767</v>
      </c>
      <c r="W200" s="13" t="s">
        <v>800</v>
      </c>
      <c r="X200" s="13" t="s">
        <v>802</v>
      </c>
      <c r="Y200" s="2" t="s">
        <v>89</v>
      </c>
      <c r="Z200" s="13" t="s">
        <v>802</v>
      </c>
      <c r="AA200" s="2" t="s">
        <v>803</v>
      </c>
      <c r="AB200" s="3">
        <v>45387</v>
      </c>
      <c r="AC200" s="2" t="s">
        <v>332</v>
      </c>
    </row>
    <row r="201" spans="1:29" ht="30" customHeight="1" x14ac:dyDescent="0.25">
      <c r="A201" s="2">
        <v>2024</v>
      </c>
      <c r="B201" s="3">
        <v>45292</v>
      </c>
      <c r="C201" s="3">
        <v>45382</v>
      </c>
      <c r="D201" s="2" t="s">
        <v>75</v>
      </c>
      <c r="E201" s="7" t="s">
        <v>290</v>
      </c>
      <c r="F201" s="5" t="s">
        <v>1530</v>
      </c>
      <c r="G201" s="16" t="s">
        <v>322</v>
      </c>
      <c r="H201" s="16" t="s">
        <v>1534</v>
      </c>
      <c r="I201" s="17" t="s">
        <v>84</v>
      </c>
      <c r="J201" s="9" t="s">
        <v>404</v>
      </c>
      <c r="K201" s="9" t="s">
        <v>525</v>
      </c>
      <c r="L201" s="9" t="s">
        <v>351</v>
      </c>
      <c r="M201" s="2" t="s">
        <v>87</v>
      </c>
      <c r="N201" s="2" t="s">
        <v>332</v>
      </c>
      <c r="O201" s="5">
        <v>1</v>
      </c>
      <c r="P201" s="4">
        <v>45341</v>
      </c>
      <c r="Q201" s="3">
        <f t="shared" ref="Q201:Q232" si="6">P201</f>
        <v>45341</v>
      </c>
      <c r="R201" s="2" t="s">
        <v>332</v>
      </c>
      <c r="S201" s="13" t="s">
        <v>2103</v>
      </c>
      <c r="T201" s="12">
        <f>100+300</f>
        <v>400</v>
      </c>
      <c r="U201" s="6">
        <f t="shared" ref="U201:U254" si="7">T201</f>
        <v>400</v>
      </c>
      <c r="V201" s="13" t="s">
        <v>768</v>
      </c>
      <c r="W201" s="13" t="s">
        <v>800</v>
      </c>
      <c r="X201" s="13" t="s">
        <v>802</v>
      </c>
      <c r="Y201" s="2" t="s">
        <v>89</v>
      </c>
      <c r="Z201" s="13" t="s">
        <v>802</v>
      </c>
      <c r="AA201" s="2" t="s">
        <v>803</v>
      </c>
      <c r="AB201" s="3">
        <v>45387</v>
      </c>
      <c r="AC201" s="2" t="s">
        <v>332</v>
      </c>
    </row>
    <row r="202" spans="1:29" ht="30" customHeight="1" x14ac:dyDescent="0.25">
      <c r="A202" s="2">
        <v>2024</v>
      </c>
      <c r="B202" s="3">
        <v>45292</v>
      </c>
      <c r="C202" s="3">
        <v>45382</v>
      </c>
      <c r="D202" s="2" t="s">
        <v>75</v>
      </c>
      <c r="E202" s="7" t="s">
        <v>291</v>
      </c>
      <c r="F202" s="5" t="s">
        <v>1530</v>
      </c>
      <c r="G202" s="16" t="s">
        <v>322</v>
      </c>
      <c r="H202" s="16" t="s">
        <v>1534</v>
      </c>
      <c r="I202" s="17" t="s">
        <v>84</v>
      </c>
      <c r="J202" s="9" t="s">
        <v>407</v>
      </c>
      <c r="K202" s="9" t="s">
        <v>408</v>
      </c>
      <c r="L202" s="9" t="s">
        <v>409</v>
      </c>
      <c r="M202" s="2" t="s">
        <v>87</v>
      </c>
      <c r="N202" s="2" t="s">
        <v>332</v>
      </c>
      <c r="O202" s="5">
        <v>1</v>
      </c>
      <c r="P202" s="4">
        <v>45341</v>
      </c>
      <c r="Q202" s="3">
        <f t="shared" si="6"/>
        <v>45341</v>
      </c>
      <c r="R202" s="2" t="s">
        <v>332</v>
      </c>
      <c r="S202" s="13" t="s">
        <v>2104</v>
      </c>
      <c r="T202" s="12">
        <f>100+73.6</f>
        <v>173.6</v>
      </c>
      <c r="U202" s="6">
        <f t="shared" si="7"/>
        <v>173.6</v>
      </c>
      <c r="V202" s="13" t="s">
        <v>769</v>
      </c>
      <c r="W202" s="13" t="s">
        <v>800</v>
      </c>
      <c r="X202" s="13" t="s">
        <v>802</v>
      </c>
      <c r="Y202" s="2" t="s">
        <v>89</v>
      </c>
      <c r="Z202" s="13" t="s">
        <v>802</v>
      </c>
      <c r="AA202" s="2" t="s">
        <v>803</v>
      </c>
      <c r="AB202" s="3">
        <v>45387</v>
      </c>
      <c r="AC202" s="2" t="s">
        <v>332</v>
      </c>
    </row>
    <row r="203" spans="1:29" ht="30" customHeight="1" x14ac:dyDescent="0.25">
      <c r="A203" s="2">
        <v>2024</v>
      </c>
      <c r="B203" s="3">
        <v>45292</v>
      </c>
      <c r="C203" s="3">
        <v>45382</v>
      </c>
      <c r="D203" s="2" t="s">
        <v>75</v>
      </c>
      <c r="E203" s="7" t="s">
        <v>292</v>
      </c>
      <c r="F203" s="5" t="s">
        <v>1530</v>
      </c>
      <c r="G203" s="16" t="s">
        <v>322</v>
      </c>
      <c r="H203" s="16" t="s">
        <v>1534</v>
      </c>
      <c r="I203" s="17" t="s">
        <v>84</v>
      </c>
      <c r="J203" s="9" t="s">
        <v>407</v>
      </c>
      <c r="K203" s="9" t="s">
        <v>408</v>
      </c>
      <c r="L203" s="9" t="s">
        <v>409</v>
      </c>
      <c r="M203" s="2" t="s">
        <v>87</v>
      </c>
      <c r="N203" s="2" t="s">
        <v>332</v>
      </c>
      <c r="O203" s="5">
        <v>1</v>
      </c>
      <c r="P203" s="4">
        <v>45341</v>
      </c>
      <c r="Q203" s="3">
        <f t="shared" si="6"/>
        <v>45341</v>
      </c>
      <c r="R203" s="2" t="s">
        <v>332</v>
      </c>
      <c r="S203" s="13" t="s">
        <v>2105</v>
      </c>
      <c r="T203" s="12">
        <f>100+60</f>
        <v>160</v>
      </c>
      <c r="U203" s="6">
        <f t="shared" si="7"/>
        <v>160</v>
      </c>
      <c r="V203" s="13" t="s">
        <v>770</v>
      </c>
      <c r="W203" s="13" t="s">
        <v>800</v>
      </c>
      <c r="X203" s="13" t="s">
        <v>802</v>
      </c>
      <c r="Y203" s="2" t="s">
        <v>89</v>
      </c>
      <c r="Z203" s="13" t="s">
        <v>802</v>
      </c>
      <c r="AA203" s="2" t="s">
        <v>803</v>
      </c>
      <c r="AB203" s="3">
        <v>45387</v>
      </c>
      <c r="AC203" s="2" t="s">
        <v>332</v>
      </c>
    </row>
    <row r="204" spans="1:29" ht="30" customHeight="1" x14ac:dyDescent="0.25">
      <c r="A204" s="2">
        <v>2024</v>
      </c>
      <c r="B204" s="3">
        <v>45292</v>
      </c>
      <c r="C204" s="3">
        <v>45382</v>
      </c>
      <c r="D204" s="2" t="s">
        <v>75</v>
      </c>
      <c r="E204" s="7" t="s">
        <v>293</v>
      </c>
      <c r="F204" s="5" t="s">
        <v>1530</v>
      </c>
      <c r="G204" s="16" t="s">
        <v>322</v>
      </c>
      <c r="H204" s="16" t="s">
        <v>1534</v>
      </c>
      <c r="I204" s="17" t="s">
        <v>84</v>
      </c>
      <c r="J204" s="9" t="s">
        <v>407</v>
      </c>
      <c r="K204" s="9" t="s">
        <v>408</v>
      </c>
      <c r="L204" s="9" t="s">
        <v>409</v>
      </c>
      <c r="M204" s="2" t="s">
        <v>87</v>
      </c>
      <c r="N204" s="2" t="s">
        <v>332</v>
      </c>
      <c r="O204" s="5">
        <v>1</v>
      </c>
      <c r="P204" s="4">
        <v>45341</v>
      </c>
      <c r="Q204" s="3">
        <f t="shared" si="6"/>
        <v>45341</v>
      </c>
      <c r="R204" s="2" t="s">
        <v>332</v>
      </c>
      <c r="S204" s="13" t="s">
        <v>2106</v>
      </c>
      <c r="T204" s="12">
        <v>100</v>
      </c>
      <c r="U204" s="6">
        <f t="shared" si="7"/>
        <v>100</v>
      </c>
      <c r="V204" s="13" t="s">
        <v>771</v>
      </c>
      <c r="W204" s="13" t="s">
        <v>800</v>
      </c>
      <c r="X204" s="13" t="s">
        <v>802</v>
      </c>
      <c r="Y204" s="2" t="s">
        <v>89</v>
      </c>
      <c r="Z204" s="13" t="s">
        <v>802</v>
      </c>
      <c r="AA204" s="2" t="s">
        <v>803</v>
      </c>
      <c r="AB204" s="3">
        <v>45387</v>
      </c>
      <c r="AC204" s="2" t="s">
        <v>332</v>
      </c>
    </row>
    <row r="205" spans="1:29" ht="30" customHeight="1" x14ac:dyDescent="0.25">
      <c r="A205" s="2">
        <v>2024</v>
      </c>
      <c r="B205" s="3">
        <v>45292</v>
      </c>
      <c r="C205" s="3">
        <v>45382</v>
      </c>
      <c r="D205" s="2" t="s">
        <v>75</v>
      </c>
      <c r="E205" s="7" t="s">
        <v>294</v>
      </c>
      <c r="F205" s="5" t="s">
        <v>1530</v>
      </c>
      <c r="G205" s="16" t="s">
        <v>322</v>
      </c>
      <c r="H205" s="16" t="s">
        <v>1534</v>
      </c>
      <c r="I205" s="17" t="s">
        <v>84</v>
      </c>
      <c r="J205" s="9" t="s">
        <v>407</v>
      </c>
      <c r="K205" s="9" t="s">
        <v>408</v>
      </c>
      <c r="L205" s="9" t="s">
        <v>409</v>
      </c>
      <c r="M205" s="2" t="s">
        <v>87</v>
      </c>
      <c r="N205" s="2" t="s">
        <v>332</v>
      </c>
      <c r="O205" s="5">
        <v>1</v>
      </c>
      <c r="P205" s="4">
        <v>45322</v>
      </c>
      <c r="Q205" s="3">
        <f t="shared" si="6"/>
        <v>45322</v>
      </c>
      <c r="R205" s="2" t="s">
        <v>332</v>
      </c>
      <c r="S205" s="13" t="s">
        <v>2107</v>
      </c>
      <c r="T205" s="12">
        <v>100</v>
      </c>
      <c r="U205" s="6">
        <f t="shared" si="7"/>
        <v>100</v>
      </c>
      <c r="V205" s="13" t="s">
        <v>772</v>
      </c>
      <c r="W205" s="13" t="s">
        <v>800</v>
      </c>
      <c r="X205" s="13" t="s">
        <v>802</v>
      </c>
      <c r="Y205" s="2" t="s">
        <v>89</v>
      </c>
      <c r="Z205" s="13" t="s">
        <v>802</v>
      </c>
      <c r="AA205" s="2" t="s">
        <v>803</v>
      </c>
      <c r="AB205" s="3">
        <v>45387</v>
      </c>
      <c r="AC205" s="2" t="s">
        <v>332</v>
      </c>
    </row>
    <row r="206" spans="1:29" ht="30" customHeight="1" x14ac:dyDescent="0.25">
      <c r="A206" s="2">
        <v>2024</v>
      </c>
      <c r="B206" s="3">
        <v>45292</v>
      </c>
      <c r="C206" s="3">
        <v>45382</v>
      </c>
      <c r="D206" s="2" t="s">
        <v>75</v>
      </c>
      <c r="E206" s="7" t="s">
        <v>295</v>
      </c>
      <c r="F206" s="5" t="s">
        <v>1530</v>
      </c>
      <c r="G206" s="16" t="s">
        <v>322</v>
      </c>
      <c r="H206" s="16" t="s">
        <v>1534</v>
      </c>
      <c r="I206" s="17" t="s">
        <v>84</v>
      </c>
      <c r="J206" s="9" t="s">
        <v>407</v>
      </c>
      <c r="K206" s="9" t="s">
        <v>408</v>
      </c>
      <c r="L206" s="9" t="s">
        <v>409</v>
      </c>
      <c r="M206" s="2" t="s">
        <v>87</v>
      </c>
      <c r="N206" s="2" t="s">
        <v>332</v>
      </c>
      <c r="O206" s="5">
        <v>1</v>
      </c>
      <c r="P206" s="4">
        <v>45341</v>
      </c>
      <c r="Q206" s="3">
        <f t="shared" si="6"/>
        <v>45341</v>
      </c>
      <c r="R206" s="2" t="s">
        <v>332</v>
      </c>
      <c r="S206" s="13" t="s">
        <v>2108</v>
      </c>
      <c r="T206" s="12">
        <v>100</v>
      </c>
      <c r="U206" s="6">
        <f t="shared" si="7"/>
        <v>100</v>
      </c>
      <c r="V206" s="13" t="s">
        <v>773</v>
      </c>
      <c r="W206" s="13" t="s">
        <v>800</v>
      </c>
      <c r="X206" s="13" t="s">
        <v>802</v>
      </c>
      <c r="Y206" s="2" t="s">
        <v>89</v>
      </c>
      <c r="Z206" s="13" t="s">
        <v>802</v>
      </c>
      <c r="AA206" s="2" t="s">
        <v>803</v>
      </c>
      <c r="AB206" s="3">
        <v>45387</v>
      </c>
      <c r="AC206" s="2" t="s">
        <v>332</v>
      </c>
    </row>
    <row r="207" spans="1:29" ht="30" customHeight="1" x14ac:dyDescent="0.25">
      <c r="A207" s="2">
        <v>2024</v>
      </c>
      <c r="B207" s="3">
        <v>45292</v>
      </c>
      <c r="C207" s="3">
        <v>45382</v>
      </c>
      <c r="D207" s="2" t="s">
        <v>75</v>
      </c>
      <c r="E207" s="7" t="s">
        <v>296</v>
      </c>
      <c r="F207" s="5" t="s">
        <v>1530</v>
      </c>
      <c r="G207" s="16" t="s">
        <v>322</v>
      </c>
      <c r="H207" s="16" t="s">
        <v>1534</v>
      </c>
      <c r="I207" s="17" t="s">
        <v>84</v>
      </c>
      <c r="J207" s="9" t="s">
        <v>407</v>
      </c>
      <c r="K207" s="9" t="s">
        <v>408</v>
      </c>
      <c r="L207" s="9" t="s">
        <v>409</v>
      </c>
      <c r="M207" s="2" t="s">
        <v>87</v>
      </c>
      <c r="N207" s="2" t="s">
        <v>332</v>
      </c>
      <c r="O207" s="5">
        <v>1</v>
      </c>
      <c r="P207" s="4">
        <v>45341</v>
      </c>
      <c r="Q207" s="3">
        <f t="shared" si="6"/>
        <v>45341</v>
      </c>
      <c r="R207" s="2" t="s">
        <v>332</v>
      </c>
      <c r="S207" s="13" t="s">
        <v>2109</v>
      </c>
      <c r="T207" s="12">
        <f>100+400.6</f>
        <v>500.6</v>
      </c>
      <c r="U207" s="6">
        <f t="shared" si="7"/>
        <v>500.6</v>
      </c>
      <c r="V207" s="13" t="s">
        <v>774</v>
      </c>
      <c r="W207" s="13" t="s">
        <v>800</v>
      </c>
      <c r="X207" s="13" t="s">
        <v>802</v>
      </c>
      <c r="Y207" s="2" t="s">
        <v>89</v>
      </c>
      <c r="Z207" s="13" t="s">
        <v>802</v>
      </c>
      <c r="AA207" s="2" t="s">
        <v>803</v>
      </c>
      <c r="AB207" s="3">
        <v>45387</v>
      </c>
      <c r="AC207" s="2" t="s">
        <v>332</v>
      </c>
    </row>
    <row r="208" spans="1:29" ht="30" customHeight="1" x14ac:dyDescent="0.25">
      <c r="A208" s="2">
        <v>2024</v>
      </c>
      <c r="B208" s="3">
        <v>45292</v>
      </c>
      <c r="C208" s="3">
        <v>45382</v>
      </c>
      <c r="D208" s="2" t="s">
        <v>75</v>
      </c>
      <c r="E208" s="7" t="s">
        <v>297</v>
      </c>
      <c r="F208" s="5" t="s">
        <v>1530</v>
      </c>
      <c r="G208" s="16" t="s">
        <v>322</v>
      </c>
      <c r="H208" s="16" t="s">
        <v>1534</v>
      </c>
      <c r="I208" s="17" t="s">
        <v>84</v>
      </c>
      <c r="J208" s="9" t="s">
        <v>407</v>
      </c>
      <c r="K208" s="9" t="s">
        <v>408</v>
      </c>
      <c r="L208" s="9" t="s">
        <v>409</v>
      </c>
      <c r="M208" s="2" t="s">
        <v>87</v>
      </c>
      <c r="N208" s="2" t="s">
        <v>332</v>
      </c>
      <c r="O208" s="5">
        <v>1</v>
      </c>
      <c r="P208" s="4">
        <v>45341</v>
      </c>
      <c r="Q208" s="3">
        <f t="shared" si="6"/>
        <v>45341</v>
      </c>
      <c r="R208" s="2" t="s">
        <v>332</v>
      </c>
      <c r="S208" s="13" t="s">
        <v>2110</v>
      </c>
      <c r="T208" s="12">
        <f>100+60</f>
        <v>160</v>
      </c>
      <c r="U208" s="6">
        <f t="shared" si="7"/>
        <v>160</v>
      </c>
      <c r="V208" s="13" t="s">
        <v>775</v>
      </c>
      <c r="W208" s="13" t="s">
        <v>800</v>
      </c>
      <c r="X208" s="13" t="s">
        <v>802</v>
      </c>
      <c r="Y208" s="2" t="s">
        <v>89</v>
      </c>
      <c r="Z208" s="13" t="s">
        <v>802</v>
      </c>
      <c r="AA208" s="2" t="s">
        <v>803</v>
      </c>
      <c r="AB208" s="3">
        <v>45387</v>
      </c>
      <c r="AC208" s="2" t="s">
        <v>332</v>
      </c>
    </row>
    <row r="209" spans="1:29" ht="30" customHeight="1" x14ac:dyDescent="0.25">
      <c r="A209" s="2">
        <v>2024</v>
      </c>
      <c r="B209" s="3">
        <v>45292</v>
      </c>
      <c r="C209" s="3">
        <v>45382</v>
      </c>
      <c r="D209" s="2" t="s">
        <v>75</v>
      </c>
      <c r="E209" s="7" t="s">
        <v>298</v>
      </c>
      <c r="F209" s="5" t="s">
        <v>1530</v>
      </c>
      <c r="G209" s="16" t="s">
        <v>322</v>
      </c>
      <c r="H209" s="16" t="s">
        <v>1534</v>
      </c>
      <c r="I209" s="17" t="s">
        <v>84</v>
      </c>
      <c r="J209" s="9" t="s">
        <v>407</v>
      </c>
      <c r="K209" s="9" t="s">
        <v>408</v>
      </c>
      <c r="L209" s="9" t="s">
        <v>409</v>
      </c>
      <c r="M209" s="2" t="s">
        <v>87</v>
      </c>
      <c r="N209" s="2" t="s">
        <v>332</v>
      </c>
      <c r="O209" s="5">
        <v>1</v>
      </c>
      <c r="P209" s="4">
        <v>45341</v>
      </c>
      <c r="Q209" s="3">
        <f t="shared" si="6"/>
        <v>45341</v>
      </c>
      <c r="R209" s="2" t="s">
        <v>332</v>
      </c>
      <c r="S209" s="13" t="s">
        <v>2111</v>
      </c>
      <c r="T209" s="12">
        <f>100+60</f>
        <v>160</v>
      </c>
      <c r="U209" s="6">
        <f t="shared" si="7"/>
        <v>160</v>
      </c>
      <c r="V209" s="13" t="s">
        <v>776</v>
      </c>
      <c r="W209" s="13" t="s">
        <v>800</v>
      </c>
      <c r="X209" s="13" t="s">
        <v>802</v>
      </c>
      <c r="Y209" s="2" t="s">
        <v>89</v>
      </c>
      <c r="Z209" s="13" t="s">
        <v>802</v>
      </c>
      <c r="AA209" s="2" t="s">
        <v>803</v>
      </c>
      <c r="AB209" s="3">
        <v>45387</v>
      </c>
      <c r="AC209" s="2" t="s">
        <v>332</v>
      </c>
    </row>
    <row r="210" spans="1:29" ht="30" customHeight="1" x14ac:dyDescent="0.25">
      <c r="A210" s="2">
        <v>2024</v>
      </c>
      <c r="B210" s="3">
        <v>45292</v>
      </c>
      <c r="C210" s="3">
        <v>45382</v>
      </c>
      <c r="D210" s="2" t="s">
        <v>75</v>
      </c>
      <c r="E210" s="7" t="s">
        <v>299</v>
      </c>
      <c r="F210" s="5" t="s">
        <v>1530</v>
      </c>
      <c r="G210" s="16" t="s">
        <v>322</v>
      </c>
      <c r="H210" s="16" t="s">
        <v>1534</v>
      </c>
      <c r="I210" s="17" t="s">
        <v>84</v>
      </c>
      <c r="J210" s="9" t="s">
        <v>407</v>
      </c>
      <c r="K210" s="9" t="s">
        <v>408</v>
      </c>
      <c r="L210" s="9" t="s">
        <v>409</v>
      </c>
      <c r="M210" s="2" t="s">
        <v>87</v>
      </c>
      <c r="N210" s="2" t="s">
        <v>332</v>
      </c>
      <c r="O210" s="5">
        <v>1</v>
      </c>
      <c r="P210" s="4">
        <v>45341</v>
      </c>
      <c r="Q210" s="3">
        <f t="shared" si="6"/>
        <v>45341</v>
      </c>
      <c r="R210" s="2" t="s">
        <v>332</v>
      </c>
      <c r="S210" s="13" t="s">
        <v>2112</v>
      </c>
      <c r="T210" s="12">
        <v>100</v>
      </c>
      <c r="U210" s="6">
        <f t="shared" si="7"/>
        <v>100</v>
      </c>
      <c r="V210" s="13" t="s">
        <v>777</v>
      </c>
      <c r="W210" s="13" t="s">
        <v>800</v>
      </c>
      <c r="X210" s="13" t="s">
        <v>802</v>
      </c>
      <c r="Y210" s="2" t="s">
        <v>89</v>
      </c>
      <c r="Z210" s="13" t="s">
        <v>802</v>
      </c>
      <c r="AA210" s="2" t="s">
        <v>803</v>
      </c>
      <c r="AB210" s="3">
        <v>45387</v>
      </c>
      <c r="AC210" s="2" t="s">
        <v>332</v>
      </c>
    </row>
    <row r="211" spans="1:29" ht="30" customHeight="1" x14ac:dyDescent="0.25">
      <c r="A211" s="2">
        <v>2024</v>
      </c>
      <c r="B211" s="3">
        <v>45292</v>
      </c>
      <c r="C211" s="3">
        <v>45382</v>
      </c>
      <c r="D211" s="2" t="s">
        <v>75</v>
      </c>
      <c r="E211" s="7" t="s">
        <v>300</v>
      </c>
      <c r="F211" s="5" t="s">
        <v>1530</v>
      </c>
      <c r="G211" s="16" t="s">
        <v>322</v>
      </c>
      <c r="H211" s="16" t="s">
        <v>1534</v>
      </c>
      <c r="I211" s="17" t="s">
        <v>84</v>
      </c>
      <c r="J211" s="9" t="s">
        <v>407</v>
      </c>
      <c r="K211" s="9" t="s">
        <v>408</v>
      </c>
      <c r="L211" s="9" t="s">
        <v>409</v>
      </c>
      <c r="M211" s="2" t="s">
        <v>87</v>
      </c>
      <c r="N211" s="2" t="s">
        <v>332</v>
      </c>
      <c r="O211" s="5">
        <v>1</v>
      </c>
      <c r="P211" s="4">
        <v>45341</v>
      </c>
      <c r="Q211" s="3">
        <f t="shared" si="6"/>
        <v>45341</v>
      </c>
      <c r="R211" s="2" t="s">
        <v>332</v>
      </c>
      <c r="S211" s="13" t="s">
        <v>2113</v>
      </c>
      <c r="T211" s="12">
        <f>100+60</f>
        <v>160</v>
      </c>
      <c r="U211" s="6">
        <f t="shared" si="7"/>
        <v>160</v>
      </c>
      <c r="V211" s="13" t="s">
        <v>778</v>
      </c>
      <c r="W211" s="13" t="s">
        <v>800</v>
      </c>
      <c r="X211" s="13" t="s">
        <v>802</v>
      </c>
      <c r="Y211" s="2" t="s">
        <v>89</v>
      </c>
      <c r="Z211" s="13" t="s">
        <v>802</v>
      </c>
      <c r="AA211" s="2" t="s">
        <v>803</v>
      </c>
      <c r="AB211" s="3">
        <v>45387</v>
      </c>
      <c r="AC211" s="2" t="s">
        <v>332</v>
      </c>
    </row>
    <row r="212" spans="1:29" ht="30" customHeight="1" x14ac:dyDescent="0.25">
      <c r="A212" s="2">
        <v>2024</v>
      </c>
      <c r="B212" s="3">
        <v>45292</v>
      </c>
      <c r="C212" s="3">
        <v>45382</v>
      </c>
      <c r="D212" s="2" t="s">
        <v>75</v>
      </c>
      <c r="E212" s="7" t="s">
        <v>301</v>
      </c>
      <c r="F212" s="5" t="s">
        <v>1530</v>
      </c>
      <c r="G212" s="16" t="s">
        <v>322</v>
      </c>
      <c r="H212" s="16" t="s">
        <v>1534</v>
      </c>
      <c r="I212" s="17" t="s">
        <v>84</v>
      </c>
      <c r="J212" s="9" t="s">
        <v>419</v>
      </c>
      <c r="K212" s="9" t="s">
        <v>330</v>
      </c>
      <c r="L212" s="9" t="s">
        <v>445</v>
      </c>
      <c r="M212" s="2" t="s">
        <v>86</v>
      </c>
      <c r="N212" s="2" t="s">
        <v>332</v>
      </c>
      <c r="O212" s="5">
        <v>1</v>
      </c>
      <c r="P212" s="4">
        <v>45345</v>
      </c>
      <c r="Q212" s="3">
        <f t="shared" si="6"/>
        <v>45345</v>
      </c>
      <c r="R212" s="2" t="s">
        <v>332</v>
      </c>
      <c r="S212" s="13" t="s">
        <v>2114</v>
      </c>
      <c r="T212" s="12">
        <v>100</v>
      </c>
      <c r="U212" s="6">
        <f t="shared" si="7"/>
        <v>100</v>
      </c>
      <c r="V212" s="13" t="s">
        <v>779</v>
      </c>
      <c r="W212" s="13" t="s">
        <v>800</v>
      </c>
      <c r="X212" s="13" t="s">
        <v>802</v>
      </c>
      <c r="Y212" s="2" t="s">
        <v>89</v>
      </c>
      <c r="Z212" s="13" t="s">
        <v>802</v>
      </c>
      <c r="AA212" s="2" t="s">
        <v>803</v>
      </c>
      <c r="AB212" s="3">
        <v>45387</v>
      </c>
      <c r="AC212" s="2" t="s">
        <v>332</v>
      </c>
    </row>
    <row r="213" spans="1:29" ht="30" customHeight="1" x14ac:dyDescent="0.25">
      <c r="A213" s="2">
        <v>2024</v>
      </c>
      <c r="B213" s="3">
        <v>45292</v>
      </c>
      <c r="C213" s="3">
        <v>45382</v>
      </c>
      <c r="D213" s="2" t="s">
        <v>75</v>
      </c>
      <c r="E213" s="7" t="s">
        <v>302</v>
      </c>
      <c r="F213" s="5" t="s">
        <v>1530</v>
      </c>
      <c r="G213" s="16" t="s">
        <v>322</v>
      </c>
      <c r="H213" s="16" t="s">
        <v>1534</v>
      </c>
      <c r="I213" s="17" t="s">
        <v>84</v>
      </c>
      <c r="J213" s="9" t="s">
        <v>419</v>
      </c>
      <c r="K213" s="9" t="s">
        <v>330</v>
      </c>
      <c r="L213" s="9" t="s">
        <v>445</v>
      </c>
      <c r="M213" s="2" t="s">
        <v>86</v>
      </c>
      <c r="N213" s="2" t="s">
        <v>332</v>
      </c>
      <c r="O213" s="5">
        <v>1</v>
      </c>
      <c r="P213" s="4">
        <v>45345</v>
      </c>
      <c r="Q213" s="3">
        <f t="shared" si="6"/>
        <v>45345</v>
      </c>
      <c r="R213" s="2" t="s">
        <v>332</v>
      </c>
      <c r="S213" s="13" t="s">
        <v>2115</v>
      </c>
      <c r="T213" s="12">
        <v>100</v>
      </c>
      <c r="U213" s="6">
        <f t="shared" si="7"/>
        <v>100</v>
      </c>
      <c r="V213" s="13" t="s">
        <v>780</v>
      </c>
      <c r="W213" s="13" t="s">
        <v>800</v>
      </c>
      <c r="X213" s="13" t="s">
        <v>802</v>
      </c>
      <c r="Y213" s="2" t="s">
        <v>89</v>
      </c>
      <c r="Z213" s="13" t="s">
        <v>802</v>
      </c>
      <c r="AA213" s="2" t="s">
        <v>803</v>
      </c>
      <c r="AB213" s="3">
        <v>45387</v>
      </c>
      <c r="AC213" s="2" t="s">
        <v>332</v>
      </c>
    </row>
    <row r="214" spans="1:29" ht="30" customHeight="1" x14ac:dyDescent="0.25">
      <c r="A214" s="2">
        <v>2024</v>
      </c>
      <c r="B214" s="3">
        <v>45292</v>
      </c>
      <c r="C214" s="3">
        <v>45382</v>
      </c>
      <c r="D214" s="2" t="s">
        <v>75</v>
      </c>
      <c r="E214" s="7" t="s">
        <v>303</v>
      </c>
      <c r="F214" s="5" t="s">
        <v>1530</v>
      </c>
      <c r="G214" s="16" t="s">
        <v>322</v>
      </c>
      <c r="H214" s="16" t="s">
        <v>1534</v>
      </c>
      <c r="I214" s="17" t="s">
        <v>84</v>
      </c>
      <c r="J214" s="9" t="s">
        <v>559</v>
      </c>
      <c r="K214" s="9" t="s">
        <v>330</v>
      </c>
      <c r="L214" s="9" t="s">
        <v>449</v>
      </c>
      <c r="M214" s="2" t="s">
        <v>86</v>
      </c>
      <c r="N214" s="2" t="s">
        <v>332</v>
      </c>
      <c r="O214" s="5">
        <v>1</v>
      </c>
      <c r="P214" s="4">
        <v>45348</v>
      </c>
      <c r="Q214" s="3">
        <f t="shared" si="6"/>
        <v>45348</v>
      </c>
      <c r="R214" s="2" t="s">
        <v>332</v>
      </c>
      <c r="S214" s="13" t="s">
        <v>2116</v>
      </c>
      <c r="T214" s="12">
        <f>100+295</f>
        <v>395</v>
      </c>
      <c r="U214" s="6">
        <f t="shared" si="7"/>
        <v>395</v>
      </c>
      <c r="V214" s="13" t="s">
        <v>781</v>
      </c>
      <c r="W214" s="13" t="s">
        <v>800</v>
      </c>
      <c r="X214" s="13" t="s">
        <v>802</v>
      </c>
      <c r="Y214" s="2" t="s">
        <v>89</v>
      </c>
      <c r="Z214" s="13" t="s">
        <v>802</v>
      </c>
      <c r="AA214" s="2" t="s">
        <v>803</v>
      </c>
      <c r="AB214" s="3">
        <v>45387</v>
      </c>
      <c r="AC214" s="2" t="s">
        <v>332</v>
      </c>
    </row>
    <row r="215" spans="1:29" ht="30" customHeight="1" x14ac:dyDescent="0.25">
      <c r="A215" s="2">
        <v>2024</v>
      </c>
      <c r="B215" s="3">
        <v>45292</v>
      </c>
      <c r="C215" s="3">
        <v>45382</v>
      </c>
      <c r="D215" s="2" t="s">
        <v>75</v>
      </c>
      <c r="E215" s="7" t="s">
        <v>304</v>
      </c>
      <c r="F215" s="5" t="s">
        <v>1530</v>
      </c>
      <c r="G215" s="16" t="s">
        <v>322</v>
      </c>
      <c r="H215" s="16" t="s">
        <v>1534</v>
      </c>
      <c r="I215" s="17" t="s">
        <v>84</v>
      </c>
      <c r="J215" s="9" t="s">
        <v>560</v>
      </c>
      <c r="K215" s="9" t="s">
        <v>380</v>
      </c>
      <c r="L215" s="9" t="s">
        <v>513</v>
      </c>
      <c r="M215" s="2" t="s">
        <v>86</v>
      </c>
      <c r="N215" s="2" t="s">
        <v>332</v>
      </c>
      <c r="O215" s="5">
        <v>1</v>
      </c>
      <c r="P215" s="4">
        <v>45348</v>
      </c>
      <c r="Q215" s="3">
        <f t="shared" si="6"/>
        <v>45348</v>
      </c>
      <c r="R215" s="2" t="s">
        <v>332</v>
      </c>
      <c r="S215" s="13" t="s">
        <v>2117</v>
      </c>
      <c r="T215" s="12">
        <v>150</v>
      </c>
      <c r="U215" s="6">
        <f t="shared" si="7"/>
        <v>150</v>
      </c>
      <c r="V215" s="13" t="s">
        <v>782</v>
      </c>
      <c r="W215" s="13" t="s">
        <v>800</v>
      </c>
      <c r="X215" s="13" t="s">
        <v>802</v>
      </c>
      <c r="Y215" s="2" t="s">
        <v>89</v>
      </c>
      <c r="Z215" s="13" t="s">
        <v>802</v>
      </c>
      <c r="AA215" s="2" t="s">
        <v>803</v>
      </c>
      <c r="AB215" s="3">
        <v>45387</v>
      </c>
      <c r="AC215" s="2" t="s">
        <v>332</v>
      </c>
    </row>
    <row r="216" spans="1:29" ht="30" customHeight="1" x14ac:dyDescent="0.25">
      <c r="A216" s="2">
        <v>2024</v>
      </c>
      <c r="B216" s="3">
        <v>45292</v>
      </c>
      <c r="C216" s="3">
        <v>45382</v>
      </c>
      <c r="D216" s="2" t="s">
        <v>75</v>
      </c>
      <c r="E216" s="7" t="s">
        <v>305</v>
      </c>
      <c r="F216" s="5" t="s">
        <v>1530</v>
      </c>
      <c r="G216" s="16" t="s">
        <v>322</v>
      </c>
      <c r="H216" s="16" t="s">
        <v>1534</v>
      </c>
      <c r="I216" s="17" t="s">
        <v>84</v>
      </c>
      <c r="J216" s="9" t="s">
        <v>404</v>
      </c>
      <c r="K216" s="9" t="s">
        <v>525</v>
      </c>
      <c r="L216" s="9" t="s">
        <v>351</v>
      </c>
      <c r="M216" s="2" t="s">
        <v>87</v>
      </c>
      <c r="N216" s="2" t="s">
        <v>332</v>
      </c>
      <c r="O216" s="5">
        <v>1</v>
      </c>
      <c r="P216" s="4">
        <v>45348</v>
      </c>
      <c r="Q216" s="3">
        <f t="shared" si="6"/>
        <v>45348</v>
      </c>
      <c r="R216" s="2" t="s">
        <v>332</v>
      </c>
      <c r="S216" s="13" t="s">
        <v>2118</v>
      </c>
      <c r="T216" s="12">
        <v>100</v>
      </c>
      <c r="U216" s="6">
        <f t="shared" si="7"/>
        <v>100</v>
      </c>
      <c r="V216" s="13" t="s">
        <v>783</v>
      </c>
      <c r="W216" s="13" t="s">
        <v>800</v>
      </c>
      <c r="X216" s="13" t="s">
        <v>802</v>
      </c>
      <c r="Y216" s="2" t="s">
        <v>89</v>
      </c>
      <c r="Z216" s="13" t="s">
        <v>802</v>
      </c>
      <c r="AA216" s="2" t="s">
        <v>803</v>
      </c>
      <c r="AB216" s="3">
        <v>45387</v>
      </c>
      <c r="AC216" s="2" t="s">
        <v>332</v>
      </c>
    </row>
    <row r="217" spans="1:29" ht="30" customHeight="1" x14ac:dyDescent="0.25">
      <c r="A217" s="2">
        <v>2024</v>
      </c>
      <c r="B217" s="3">
        <v>45292</v>
      </c>
      <c r="C217" s="3">
        <v>45382</v>
      </c>
      <c r="D217" s="2" t="s">
        <v>75</v>
      </c>
      <c r="E217" s="7" t="s">
        <v>306</v>
      </c>
      <c r="F217" s="5" t="s">
        <v>1530</v>
      </c>
      <c r="G217" s="16" t="s">
        <v>322</v>
      </c>
      <c r="H217" s="16" t="s">
        <v>1534</v>
      </c>
      <c r="I217" s="17" t="s">
        <v>84</v>
      </c>
      <c r="J217" s="9" t="s">
        <v>331</v>
      </c>
      <c r="K217" s="9" t="s">
        <v>332</v>
      </c>
      <c r="L217" s="9" t="s">
        <v>332</v>
      </c>
      <c r="M217" s="2" t="s">
        <v>86</v>
      </c>
      <c r="N217" s="2" t="s">
        <v>332</v>
      </c>
      <c r="O217" s="5">
        <v>1</v>
      </c>
      <c r="P217" s="4">
        <v>45362</v>
      </c>
      <c r="Q217" s="3">
        <f t="shared" si="6"/>
        <v>45362</v>
      </c>
      <c r="R217" s="2" t="s">
        <v>332</v>
      </c>
      <c r="S217" s="13" t="s">
        <v>2119</v>
      </c>
      <c r="T217" s="12">
        <f>100+423.9</f>
        <v>523.9</v>
      </c>
      <c r="U217" s="6">
        <f t="shared" si="7"/>
        <v>523.9</v>
      </c>
      <c r="V217" s="13" t="s">
        <v>784</v>
      </c>
      <c r="W217" s="13" t="s">
        <v>800</v>
      </c>
      <c r="X217" s="13" t="s">
        <v>802</v>
      </c>
      <c r="Y217" s="2" t="s">
        <v>89</v>
      </c>
      <c r="Z217" s="13" t="s">
        <v>802</v>
      </c>
      <c r="AA217" s="2" t="s">
        <v>803</v>
      </c>
      <c r="AB217" s="3">
        <v>45387</v>
      </c>
      <c r="AC217" s="2" t="s">
        <v>332</v>
      </c>
    </row>
    <row r="218" spans="1:29" ht="30" customHeight="1" x14ac:dyDescent="0.25">
      <c r="A218" s="2">
        <v>2024</v>
      </c>
      <c r="B218" s="3">
        <v>45292</v>
      </c>
      <c r="C218" s="3">
        <v>45382</v>
      </c>
      <c r="D218" s="2" t="s">
        <v>75</v>
      </c>
      <c r="E218" s="7" t="s">
        <v>307</v>
      </c>
      <c r="F218" s="5" t="s">
        <v>1530</v>
      </c>
      <c r="G218" s="16" t="s">
        <v>322</v>
      </c>
      <c r="H218" s="16" t="s">
        <v>1534</v>
      </c>
      <c r="I218" s="17" t="s">
        <v>84</v>
      </c>
      <c r="J218" s="9" t="s">
        <v>561</v>
      </c>
      <c r="K218" s="9" t="s">
        <v>368</v>
      </c>
      <c r="L218" s="9" t="s">
        <v>391</v>
      </c>
      <c r="M218" s="2" t="s">
        <v>87</v>
      </c>
      <c r="N218" s="2" t="s">
        <v>332</v>
      </c>
      <c r="O218" s="5">
        <v>1</v>
      </c>
      <c r="P218" s="4">
        <v>45349</v>
      </c>
      <c r="Q218" s="3">
        <f t="shared" si="6"/>
        <v>45349</v>
      </c>
      <c r="R218" s="2" t="s">
        <v>332</v>
      </c>
      <c r="S218" s="13" t="s">
        <v>2120</v>
      </c>
      <c r="T218" s="12">
        <f>100+60</f>
        <v>160</v>
      </c>
      <c r="U218" s="6">
        <f t="shared" si="7"/>
        <v>160</v>
      </c>
      <c r="V218" s="13" t="s">
        <v>785</v>
      </c>
      <c r="W218" s="13" t="s">
        <v>800</v>
      </c>
      <c r="X218" s="13" t="s">
        <v>802</v>
      </c>
      <c r="Y218" s="2" t="s">
        <v>89</v>
      </c>
      <c r="Z218" s="13" t="s">
        <v>802</v>
      </c>
      <c r="AA218" s="2" t="s">
        <v>803</v>
      </c>
      <c r="AB218" s="3">
        <v>45387</v>
      </c>
      <c r="AC218" s="2" t="s">
        <v>332</v>
      </c>
    </row>
    <row r="219" spans="1:29" ht="30" customHeight="1" x14ac:dyDescent="0.25">
      <c r="A219" s="2">
        <v>2024</v>
      </c>
      <c r="B219" s="3">
        <v>45292</v>
      </c>
      <c r="C219" s="3">
        <v>45382</v>
      </c>
      <c r="D219" s="2" t="s">
        <v>75</v>
      </c>
      <c r="E219" s="7" t="s">
        <v>308</v>
      </c>
      <c r="F219" s="5" t="s">
        <v>1530</v>
      </c>
      <c r="G219" s="16" t="s">
        <v>322</v>
      </c>
      <c r="H219" s="16" t="s">
        <v>1534</v>
      </c>
      <c r="I219" s="17" t="s">
        <v>84</v>
      </c>
      <c r="J219" s="9" t="s">
        <v>562</v>
      </c>
      <c r="K219" s="9" t="s">
        <v>345</v>
      </c>
      <c r="L219" s="9" t="s">
        <v>382</v>
      </c>
      <c r="M219" s="2" t="s">
        <v>87</v>
      </c>
      <c r="N219" s="2" t="s">
        <v>332</v>
      </c>
      <c r="O219" s="5">
        <v>1</v>
      </c>
      <c r="P219" s="4">
        <v>45349</v>
      </c>
      <c r="Q219" s="3">
        <f t="shared" si="6"/>
        <v>45349</v>
      </c>
      <c r="R219" s="2" t="s">
        <v>332</v>
      </c>
      <c r="S219" s="13" t="s">
        <v>2121</v>
      </c>
      <c r="T219" s="12">
        <v>100</v>
      </c>
      <c r="U219" s="6">
        <f t="shared" si="7"/>
        <v>100</v>
      </c>
      <c r="V219" s="13" t="s">
        <v>786</v>
      </c>
      <c r="W219" s="13" t="s">
        <v>800</v>
      </c>
      <c r="X219" s="13" t="s">
        <v>802</v>
      </c>
      <c r="Y219" s="2" t="s">
        <v>89</v>
      </c>
      <c r="Z219" s="13" t="s">
        <v>802</v>
      </c>
      <c r="AA219" s="2" t="s">
        <v>803</v>
      </c>
      <c r="AB219" s="3">
        <v>45387</v>
      </c>
      <c r="AC219" s="2" t="s">
        <v>332</v>
      </c>
    </row>
    <row r="220" spans="1:29" ht="30" customHeight="1" x14ac:dyDescent="0.25">
      <c r="A220" s="2">
        <v>2024</v>
      </c>
      <c r="B220" s="3">
        <v>45292</v>
      </c>
      <c r="C220" s="3">
        <v>45382</v>
      </c>
      <c r="D220" s="2" t="s">
        <v>75</v>
      </c>
      <c r="E220" s="7" t="s">
        <v>309</v>
      </c>
      <c r="F220" s="5" t="s">
        <v>1530</v>
      </c>
      <c r="G220" s="16" t="s">
        <v>322</v>
      </c>
      <c r="H220" s="16" t="s">
        <v>1534</v>
      </c>
      <c r="I220" s="17" t="s">
        <v>84</v>
      </c>
      <c r="J220" s="9" t="s">
        <v>563</v>
      </c>
      <c r="K220" s="9" t="s">
        <v>564</v>
      </c>
      <c r="L220" s="9" t="s">
        <v>565</v>
      </c>
      <c r="M220" s="2" t="s">
        <v>86</v>
      </c>
      <c r="N220" s="2" t="s">
        <v>332</v>
      </c>
      <c r="O220" s="5">
        <v>1</v>
      </c>
      <c r="P220" s="4">
        <v>45349</v>
      </c>
      <c r="Q220" s="3">
        <f t="shared" si="6"/>
        <v>45349</v>
      </c>
      <c r="R220" s="2" t="s">
        <v>332</v>
      </c>
      <c r="S220" s="13" t="s">
        <v>2122</v>
      </c>
      <c r="T220" s="12">
        <v>100</v>
      </c>
      <c r="U220" s="6">
        <f t="shared" si="7"/>
        <v>100</v>
      </c>
      <c r="V220" s="13" t="s">
        <v>787</v>
      </c>
      <c r="W220" s="13" t="s">
        <v>800</v>
      </c>
      <c r="X220" s="13" t="s">
        <v>802</v>
      </c>
      <c r="Y220" s="2" t="s">
        <v>89</v>
      </c>
      <c r="Z220" s="13" t="s">
        <v>802</v>
      </c>
      <c r="AA220" s="2" t="s">
        <v>803</v>
      </c>
      <c r="AB220" s="3">
        <v>45387</v>
      </c>
      <c r="AC220" s="2" t="s">
        <v>332</v>
      </c>
    </row>
    <row r="221" spans="1:29" ht="30" customHeight="1" x14ac:dyDescent="0.25">
      <c r="A221" s="2">
        <v>2024</v>
      </c>
      <c r="B221" s="3">
        <v>45292</v>
      </c>
      <c r="C221" s="3">
        <v>45382</v>
      </c>
      <c r="D221" s="2" t="s">
        <v>75</v>
      </c>
      <c r="E221" s="7" t="s">
        <v>310</v>
      </c>
      <c r="F221" s="5" t="s">
        <v>1530</v>
      </c>
      <c r="G221" s="16" t="s">
        <v>322</v>
      </c>
      <c r="H221" s="16" t="s">
        <v>1534</v>
      </c>
      <c r="I221" s="17" t="s">
        <v>84</v>
      </c>
      <c r="J221" s="9" t="s">
        <v>370</v>
      </c>
      <c r="K221" s="9" t="s">
        <v>365</v>
      </c>
      <c r="L221" s="9" t="s">
        <v>371</v>
      </c>
      <c r="M221" s="2" t="s">
        <v>86</v>
      </c>
      <c r="N221" s="2" t="s">
        <v>332</v>
      </c>
      <c r="O221" s="5">
        <v>1</v>
      </c>
      <c r="P221" s="4">
        <v>45350</v>
      </c>
      <c r="Q221" s="3">
        <f t="shared" si="6"/>
        <v>45350</v>
      </c>
      <c r="R221" s="2" t="s">
        <v>332</v>
      </c>
      <c r="S221" s="13" t="s">
        <v>2123</v>
      </c>
      <c r="T221" s="12">
        <v>100</v>
      </c>
      <c r="U221" s="6">
        <f t="shared" si="7"/>
        <v>100</v>
      </c>
      <c r="V221" s="13" t="s">
        <v>788</v>
      </c>
      <c r="W221" s="13" t="s">
        <v>800</v>
      </c>
      <c r="X221" s="13" t="s">
        <v>802</v>
      </c>
      <c r="Y221" s="2" t="s">
        <v>89</v>
      </c>
      <c r="Z221" s="13" t="s">
        <v>802</v>
      </c>
      <c r="AA221" s="2" t="s">
        <v>803</v>
      </c>
      <c r="AB221" s="3">
        <v>45387</v>
      </c>
      <c r="AC221" s="2" t="s">
        <v>332</v>
      </c>
    </row>
    <row r="222" spans="1:29" ht="30" customHeight="1" x14ac:dyDescent="0.25">
      <c r="A222" s="2">
        <v>2024</v>
      </c>
      <c r="B222" s="3">
        <v>45292</v>
      </c>
      <c r="C222" s="3">
        <v>45382</v>
      </c>
      <c r="D222" s="2" t="s">
        <v>75</v>
      </c>
      <c r="E222" s="7" t="s">
        <v>311</v>
      </c>
      <c r="F222" s="5" t="s">
        <v>1530</v>
      </c>
      <c r="G222" s="16" t="s">
        <v>322</v>
      </c>
      <c r="H222" s="16" t="s">
        <v>1534</v>
      </c>
      <c r="I222" s="17" t="s">
        <v>84</v>
      </c>
      <c r="J222" s="9" t="s">
        <v>370</v>
      </c>
      <c r="K222" s="9" t="s">
        <v>365</v>
      </c>
      <c r="L222" s="9" t="s">
        <v>371</v>
      </c>
      <c r="M222" s="2" t="s">
        <v>86</v>
      </c>
      <c r="N222" s="2" t="s">
        <v>332</v>
      </c>
      <c r="O222" s="5">
        <v>1</v>
      </c>
      <c r="P222" s="4">
        <v>45350</v>
      </c>
      <c r="Q222" s="3">
        <f t="shared" si="6"/>
        <v>45350</v>
      </c>
      <c r="R222" s="2" t="s">
        <v>332</v>
      </c>
      <c r="S222" s="13" t="s">
        <v>2124</v>
      </c>
      <c r="T222" s="12">
        <v>100</v>
      </c>
      <c r="U222" s="6">
        <f t="shared" si="7"/>
        <v>100</v>
      </c>
      <c r="V222" s="13" t="s">
        <v>789</v>
      </c>
      <c r="W222" s="13" t="s">
        <v>800</v>
      </c>
      <c r="X222" s="13" t="s">
        <v>802</v>
      </c>
      <c r="Y222" s="2" t="s">
        <v>89</v>
      </c>
      <c r="Z222" s="13" t="s">
        <v>802</v>
      </c>
      <c r="AA222" s="2" t="s">
        <v>803</v>
      </c>
      <c r="AB222" s="3">
        <v>45387</v>
      </c>
      <c r="AC222" s="2" t="s">
        <v>332</v>
      </c>
    </row>
    <row r="223" spans="1:29" ht="30" customHeight="1" x14ac:dyDescent="0.25">
      <c r="A223" s="2">
        <v>2024</v>
      </c>
      <c r="B223" s="3">
        <v>45292</v>
      </c>
      <c r="C223" s="3">
        <v>45382</v>
      </c>
      <c r="D223" s="2" t="s">
        <v>75</v>
      </c>
      <c r="E223" s="7" t="s">
        <v>312</v>
      </c>
      <c r="F223" s="5" t="s">
        <v>1530</v>
      </c>
      <c r="G223" s="16" t="s">
        <v>322</v>
      </c>
      <c r="H223" s="16" t="s">
        <v>1534</v>
      </c>
      <c r="I223" s="17" t="s">
        <v>84</v>
      </c>
      <c r="J223" s="9" t="s">
        <v>370</v>
      </c>
      <c r="K223" s="9" t="s">
        <v>365</v>
      </c>
      <c r="L223" s="9" t="s">
        <v>371</v>
      </c>
      <c r="M223" s="2" t="s">
        <v>86</v>
      </c>
      <c r="N223" s="2" t="s">
        <v>332</v>
      </c>
      <c r="O223" s="5">
        <v>1</v>
      </c>
      <c r="P223" s="4">
        <v>45350</v>
      </c>
      <c r="Q223" s="3">
        <f t="shared" si="6"/>
        <v>45350</v>
      </c>
      <c r="R223" s="2" t="s">
        <v>332</v>
      </c>
      <c r="S223" s="13" t="s">
        <v>2125</v>
      </c>
      <c r="T223" s="12">
        <v>100</v>
      </c>
      <c r="U223" s="6">
        <f t="shared" si="7"/>
        <v>100</v>
      </c>
      <c r="V223" s="13" t="s">
        <v>790</v>
      </c>
      <c r="W223" s="13" t="s">
        <v>800</v>
      </c>
      <c r="X223" s="13" t="s">
        <v>802</v>
      </c>
      <c r="Y223" s="2" t="s">
        <v>89</v>
      </c>
      <c r="Z223" s="13" t="s">
        <v>802</v>
      </c>
      <c r="AA223" s="2" t="s">
        <v>803</v>
      </c>
      <c r="AB223" s="3">
        <v>45387</v>
      </c>
      <c r="AC223" s="2" t="s">
        <v>332</v>
      </c>
    </row>
    <row r="224" spans="1:29" ht="30" customHeight="1" x14ac:dyDescent="0.25">
      <c r="A224" s="2">
        <v>2024</v>
      </c>
      <c r="B224" s="3">
        <v>45292</v>
      </c>
      <c r="C224" s="3">
        <v>45382</v>
      </c>
      <c r="D224" s="2" t="s">
        <v>75</v>
      </c>
      <c r="E224" s="7" t="s">
        <v>313</v>
      </c>
      <c r="F224" s="5" t="s">
        <v>1530</v>
      </c>
      <c r="G224" s="16" t="s">
        <v>322</v>
      </c>
      <c r="H224" s="16" t="s">
        <v>1534</v>
      </c>
      <c r="I224" s="17" t="s">
        <v>84</v>
      </c>
      <c r="J224" s="9" t="s">
        <v>370</v>
      </c>
      <c r="K224" s="9" t="s">
        <v>365</v>
      </c>
      <c r="L224" s="9" t="s">
        <v>371</v>
      </c>
      <c r="M224" s="2" t="s">
        <v>86</v>
      </c>
      <c r="N224" s="2" t="s">
        <v>332</v>
      </c>
      <c r="O224" s="5">
        <v>1</v>
      </c>
      <c r="P224" s="4">
        <v>45350</v>
      </c>
      <c r="Q224" s="3">
        <f t="shared" si="6"/>
        <v>45350</v>
      </c>
      <c r="R224" s="2" t="s">
        <v>332</v>
      </c>
      <c r="S224" s="13" t="s">
        <v>2126</v>
      </c>
      <c r="T224" s="12">
        <v>100</v>
      </c>
      <c r="U224" s="6">
        <f t="shared" si="7"/>
        <v>100</v>
      </c>
      <c r="V224" s="13" t="s">
        <v>791</v>
      </c>
      <c r="W224" s="13" t="s">
        <v>800</v>
      </c>
      <c r="X224" s="13" t="s">
        <v>802</v>
      </c>
      <c r="Y224" s="2" t="s">
        <v>89</v>
      </c>
      <c r="Z224" s="13" t="s">
        <v>802</v>
      </c>
      <c r="AA224" s="2" t="s">
        <v>803</v>
      </c>
      <c r="AB224" s="3">
        <v>45387</v>
      </c>
      <c r="AC224" s="2" t="s">
        <v>332</v>
      </c>
    </row>
    <row r="225" spans="1:29" ht="30" customHeight="1" x14ac:dyDescent="0.25">
      <c r="A225" s="2">
        <v>2024</v>
      </c>
      <c r="B225" s="3">
        <v>45292</v>
      </c>
      <c r="C225" s="3">
        <v>45382</v>
      </c>
      <c r="D225" s="2" t="s">
        <v>75</v>
      </c>
      <c r="E225" s="7" t="s">
        <v>314</v>
      </c>
      <c r="F225" s="5" t="s">
        <v>1530</v>
      </c>
      <c r="G225" s="16" t="s">
        <v>322</v>
      </c>
      <c r="H225" s="16" t="s">
        <v>1534</v>
      </c>
      <c r="I225" s="17" t="s">
        <v>84</v>
      </c>
      <c r="J225" s="9" t="s">
        <v>566</v>
      </c>
      <c r="K225" s="9" t="s">
        <v>393</v>
      </c>
      <c r="L225" s="9" t="s">
        <v>330</v>
      </c>
      <c r="M225" s="2" t="s">
        <v>86</v>
      </c>
      <c r="N225" s="2" t="s">
        <v>332</v>
      </c>
      <c r="O225" s="5">
        <v>1</v>
      </c>
      <c r="P225" s="4">
        <v>45372</v>
      </c>
      <c r="Q225" s="3">
        <f t="shared" si="6"/>
        <v>45372</v>
      </c>
      <c r="R225" s="2" t="s">
        <v>332</v>
      </c>
      <c r="S225" s="13" t="s">
        <v>2127</v>
      </c>
      <c r="T225" s="12">
        <v>100</v>
      </c>
      <c r="U225" s="6">
        <f t="shared" si="7"/>
        <v>100</v>
      </c>
      <c r="V225" s="13" t="s">
        <v>792</v>
      </c>
      <c r="W225" s="13" t="s">
        <v>800</v>
      </c>
      <c r="X225" s="13" t="s">
        <v>802</v>
      </c>
      <c r="Y225" s="2" t="s">
        <v>89</v>
      </c>
      <c r="Z225" s="13" t="s">
        <v>802</v>
      </c>
      <c r="AA225" s="2" t="s">
        <v>803</v>
      </c>
      <c r="AB225" s="3">
        <v>45387</v>
      </c>
      <c r="AC225" s="2" t="s">
        <v>332</v>
      </c>
    </row>
    <row r="226" spans="1:29" ht="30" customHeight="1" x14ac:dyDescent="0.25">
      <c r="A226" s="2">
        <v>2024</v>
      </c>
      <c r="B226" s="3">
        <v>45292</v>
      </c>
      <c r="C226" s="3">
        <v>45382</v>
      </c>
      <c r="D226" s="2" t="s">
        <v>75</v>
      </c>
      <c r="E226" s="7" t="s">
        <v>315</v>
      </c>
      <c r="F226" s="5" t="s">
        <v>1530</v>
      </c>
      <c r="G226" s="16" t="s">
        <v>322</v>
      </c>
      <c r="H226" s="16" t="s">
        <v>1534</v>
      </c>
      <c r="I226" s="17" t="s">
        <v>84</v>
      </c>
      <c r="J226" s="9" t="s">
        <v>567</v>
      </c>
      <c r="K226" s="9" t="s">
        <v>361</v>
      </c>
      <c r="L226" s="9" t="s">
        <v>328</v>
      </c>
      <c r="M226" s="2" t="s">
        <v>86</v>
      </c>
      <c r="N226" s="2" t="s">
        <v>332</v>
      </c>
      <c r="O226" s="5">
        <v>1</v>
      </c>
      <c r="P226" s="4">
        <v>45363</v>
      </c>
      <c r="Q226" s="3">
        <f t="shared" si="6"/>
        <v>45363</v>
      </c>
      <c r="R226" s="2" t="s">
        <v>332</v>
      </c>
      <c r="S226" s="13" t="s">
        <v>2128</v>
      </c>
      <c r="T226" s="12">
        <f>100+109</f>
        <v>209</v>
      </c>
      <c r="U226" s="6">
        <f t="shared" si="7"/>
        <v>209</v>
      </c>
      <c r="V226" s="13" t="s">
        <v>793</v>
      </c>
      <c r="W226" s="13" t="s">
        <v>800</v>
      </c>
      <c r="X226" s="13" t="s">
        <v>802</v>
      </c>
      <c r="Y226" s="2" t="s">
        <v>89</v>
      </c>
      <c r="Z226" s="13" t="s">
        <v>802</v>
      </c>
      <c r="AA226" s="2" t="s">
        <v>803</v>
      </c>
      <c r="AB226" s="3">
        <v>45387</v>
      </c>
      <c r="AC226" s="2" t="s">
        <v>332</v>
      </c>
    </row>
    <row r="227" spans="1:29" ht="30" customHeight="1" x14ac:dyDescent="0.25">
      <c r="A227" s="2">
        <v>2024</v>
      </c>
      <c r="B227" s="3">
        <v>45292</v>
      </c>
      <c r="C227" s="3">
        <v>45382</v>
      </c>
      <c r="D227" s="2" t="s">
        <v>75</v>
      </c>
      <c r="E227" s="7" t="s">
        <v>316</v>
      </c>
      <c r="F227" s="5" t="s">
        <v>1530</v>
      </c>
      <c r="G227" s="16" t="s">
        <v>322</v>
      </c>
      <c r="H227" s="16" t="s">
        <v>1534</v>
      </c>
      <c r="I227" s="17" t="s">
        <v>84</v>
      </c>
      <c r="J227" s="9" t="s">
        <v>404</v>
      </c>
      <c r="K227" s="9" t="s">
        <v>525</v>
      </c>
      <c r="L227" s="9" t="s">
        <v>526</v>
      </c>
      <c r="M227" s="2" t="s">
        <v>87</v>
      </c>
      <c r="N227" s="2" t="s">
        <v>332</v>
      </c>
      <c r="O227" s="5">
        <v>1</v>
      </c>
      <c r="P227" s="4">
        <v>45363</v>
      </c>
      <c r="Q227" s="3">
        <f t="shared" si="6"/>
        <v>45363</v>
      </c>
      <c r="R227" s="2" t="s">
        <v>332</v>
      </c>
      <c r="S227" s="13" t="s">
        <v>2129</v>
      </c>
      <c r="T227" s="12">
        <v>100</v>
      </c>
      <c r="U227" s="6">
        <f t="shared" si="7"/>
        <v>100</v>
      </c>
      <c r="V227" s="13" t="s">
        <v>794</v>
      </c>
      <c r="W227" s="13" t="s">
        <v>800</v>
      </c>
      <c r="X227" s="13" t="s">
        <v>802</v>
      </c>
      <c r="Y227" s="2" t="s">
        <v>89</v>
      </c>
      <c r="Z227" s="13" t="s">
        <v>802</v>
      </c>
      <c r="AA227" s="2" t="s">
        <v>803</v>
      </c>
      <c r="AB227" s="3">
        <v>45387</v>
      </c>
      <c r="AC227" s="2" t="s">
        <v>332</v>
      </c>
    </row>
    <row r="228" spans="1:29" ht="30" customHeight="1" x14ac:dyDescent="0.25">
      <c r="A228" s="2">
        <v>2024</v>
      </c>
      <c r="B228" s="3">
        <v>45292</v>
      </c>
      <c r="C228" s="3">
        <v>45382</v>
      </c>
      <c r="D228" s="2" t="s">
        <v>75</v>
      </c>
      <c r="E228" s="7" t="s">
        <v>317</v>
      </c>
      <c r="F228" s="5" t="s">
        <v>1530</v>
      </c>
      <c r="G228" s="16" t="s">
        <v>322</v>
      </c>
      <c r="H228" s="16" t="s">
        <v>1534</v>
      </c>
      <c r="I228" s="17" t="s">
        <v>84</v>
      </c>
      <c r="J228" s="9" t="s">
        <v>568</v>
      </c>
      <c r="K228" s="9" t="s">
        <v>569</v>
      </c>
      <c r="L228" s="9" t="s">
        <v>351</v>
      </c>
      <c r="M228" s="2" t="s">
        <v>86</v>
      </c>
      <c r="N228" s="2" t="s">
        <v>332</v>
      </c>
      <c r="O228" s="5">
        <v>1</v>
      </c>
      <c r="P228" s="4">
        <v>45376</v>
      </c>
      <c r="Q228" s="3">
        <f t="shared" si="6"/>
        <v>45376</v>
      </c>
      <c r="R228" s="2" t="s">
        <v>332</v>
      </c>
      <c r="S228" s="13" t="s">
        <v>2130</v>
      </c>
      <c r="T228" s="12">
        <f>100+478.95</f>
        <v>578.95000000000005</v>
      </c>
      <c r="U228" s="6">
        <f t="shared" si="7"/>
        <v>578.95000000000005</v>
      </c>
      <c r="V228" s="13" t="s">
        <v>795</v>
      </c>
      <c r="W228" s="13" t="s">
        <v>800</v>
      </c>
      <c r="X228" s="13" t="s">
        <v>802</v>
      </c>
      <c r="Y228" s="2" t="s">
        <v>89</v>
      </c>
      <c r="Z228" s="13" t="s">
        <v>802</v>
      </c>
      <c r="AA228" s="2" t="s">
        <v>803</v>
      </c>
      <c r="AB228" s="3">
        <v>45387</v>
      </c>
      <c r="AC228" s="2" t="s">
        <v>332</v>
      </c>
    </row>
    <row r="229" spans="1:29" ht="30" customHeight="1" x14ac:dyDescent="0.25">
      <c r="A229" s="2">
        <v>2024</v>
      </c>
      <c r="B229" s="3">
        <v>45292</v>
      </c>
      <c r="C229" s="3">
        <v>45382</v>
      </c>
      <c r="D229" s="2" t="s">
        <v>75</v>
      </c>
      <c r="E229" s="7" t="s">
        <v>318</v>
      </c>
      <c r="F229" s="5" t="s">
        <v>1530</v>
      </c>
      <c r="G229" s="16" t="s">
        <v>322</v>
      </c>
      <c r="H229" s="16" t="s">
        <v>1534</v>
      </c>
      <c r="I229" s="17" t="s">
        <v>84</v>
      </c>
      <c r="J229" s="9" t="s">
        <v>570</v>
      </c>
      <c r="K229" s="9" t="s">
        <v>571</v>
      </c>
      <c r="L229" s="9" t="s">
        <v>445</v>
      </c>
      <c r="M229" s="2" t="s">
        <v>86</v>
      </c>
      <c r="N229" s="2" t="s">
        <v>332</v>
      </c>
      <c r="O229" s="5">
        <v>1</v>
      </c>
      <c r="P229" s="4">
        <v>45371</v>
      </c>
      <c r="Q229" s="3">
        <f t="shared" si="6"/>
        <v>45371</v>
      </c>
      <c r="R229" s="2" t="s">
        <v>332</v>
      </c>
      <c r="S229" s="13" t="s">
        <v>2131</v>
      </c>
      <c r="T229" s="12">
        <f>100+104.6</f>
        <v>204.6</v>
      </c>
      <c r="U229" s="6">
        <f t="shared" si="7"/>
        <v>204.6</v>
      </c>
      <c r="V229" s="13" t="s">
        <v>796</v>
      </c>
      <c r="W229" s="13" t="s">
        <v>800</v>
      </c>
      <c r="X229" s="13" t="s">
        <v>802</v>
      </c>
      <c r="Y229" s="2" t="s">
        <v>89</v>
      </c>
      <c r="Z229" s="13" t="s">
        <v>802</v>
      </c>
      <c r="AA229" s="2" t="s">
        <v>803</v>
      </c>
      <c r="AB229" s="3">
        <v>45387</v>
      </c>
      <c r="AC229" s="2" t="s">
        <v>332</v>
      </c>
    </row>
    <row r="230" spans="1:29" ht="30" customHeight="1" x14ac:dyDescent="0.25">
      <c r="A230" s="2">
        <v>2024</v>
      </c>
      <c r="B230" s="3">
        <v>45292</v>
      </c>
      <c r="C230" s="3">
        <v>45382</v>
      </c>
      <c r="D230" s="2" t="s">
        <v>75</v>
      </c>
      <c r="E230" s="7" t="s">
        <v>319</v>
      </c>
      <c r="F230" s="5" t="s">
        <v>1530</v>
      </c>
      <c r="G230" s="16" t="s">
        <v>322</v>
      </c>
      <c r="H230" s="16" t="s">
        <v>1534</v>
      </c>
      <c r="I230" s="17" t="s">
        <v>84</v>
      </c>
      <c r="J230" s="9" t="s">
        <v>572</v>
      </c>
      <c r="K230" s="9" t="s">
        <v>334</v>
      </c>
      <c r="L230" s="9" t="s">
        <v>328</v>
      </c>
      <c r="M230" s="2" t="s">
        <v>87</v>
      </c>
      <c r="N230" s="2" t="s">
        <v>332</v>
      </c>
      <c r="O230" s="5">
        <v>1</v>
      </c>
      <c r="P230" s="4">
        <v>45373</v>
      </c>
      <c r="Q230" s="3">
        <f t="shared" si="6"/>
        <v>45373</v>
      </c>
      <c r="R230" s="2" t="s">
        <v>332</v>
      </c>
      <c r="S230" s="13" t="s">
        <v>2132</v>
      </c>
      <c r="T230" s="12">
        <f>100+30</f>
        <v>130</v>
      </c>
      <c r="U230" s="6">
        <f t="shared" si="7"/>
        <v>130</v>
      </c>
      <c r="V230" s="13" t="s">
        <v>797</v>
      </c>
      <c r="W230" s="13" t="s">
        <v>800</v>
      </c>
      <c r="X230" s="13" t="s">
        <v>802</v>
      </c>
      <c r="Y230" s="2" t="s">
        <v>89</v>
      </c>
      <c r="Z230" s="13" t="s">
        <v>802</v>
      </c>
      <c r="AA230" s="2" t="s">
        <v>803</v>
      </c>
      <c r="AB230" s="3">
        <v>45387</v>
      </c>
      <c r="AC230" s="2" t="s">
        <v>332</v>
      </c>
    </row>
    <row r="231" spans="1:29" ht="30" customHeight="1" x14ac:dyDescent="0.25">
      <c r="A231" s="2">
        <v>2024</v>
      </c>
      <c r="B231" s="3">
        <v>45292</v>
      </c>
      <c r="C231" s="3">
        <v>45382</v>
      </c>
      <c r="D231" s="2" t="s">
        <v>75</v>
      </c>
      <c r="E231" s="7" t="s">
        <v>320</v>
      </c>
      <c r="F231" s="5" t="s">
        <v>1530</v>
      </c>
      <c r="G231" s="16" t="s">
        <v>322</v>
      </c>
      <c r="H231" s="16" t="s">
        <v>1534</v>
      </c>
      <c r="I231" s="17" t="s">
        <v>84</v>
      </c>
      <c r="J231" s="9" t="s">
        <v>533</v>
      </c>
      <c r="K231" s="9" t="s">
        <v>380</v>
      </c>
      <c r="L231" s="9" t="s">
        <v>357</v>
      </c>
      <c r="M231" s="2" t="s">
        <v>86</v>
      </c>
      <c r="N231" s="2" t="s">
        <v>332</v>
      </c>
      <c r="O231" s="5">
        <v>1</v>
      </c>
      <c r="P231" s="4">
        <v>45373</v>
      </c>
      <c r="Q231" s="3">
        <f t="shared" si="6"/>
        <v>45373</v>
      </c>
      <c r="R231" s="2" t="s">
        <v>332</v>
      </c>
      <c r="S231" s="13" t="s">
        <v>2133</v>
      </c>
      <c r="T231" s="12">
        <v>100</v>
      </c>
      <c r="U231" s="6">
        <f t="shared" si="7"/>
        <v>100</v>
      </c>
      <c r="V231" s="13" t="s">
        <v>798</v>
      </c>
      <c r="W231" s="13" t="s">
        <v>800</v>
      </c>
      <c r="X231" s="13" t="s">
        <v>802</v>
      </c>
      <c r="Y231" s="2" t="s">
        <v>89</v>
      </c>
      <c r="Z231" s="13" t="s">
        <v>802</v>
      </c>
      <c r="AA231" s="2" t="s">
        <v>803</v>
      </c>
      <c r="AB231" s="3">
        <v>45387</v>
      </c>
      <c r="AC231" s="2" t="s">
        <v>332</v>
      </c>
    </row>
    <row r="232" spans="1:29" ht="30" customHeight="1" x14ac:dyDescent="0.25">
      <c r="A232" s="2">
        <v>2024</v>
      </c>
      <c r="B232" s="3">
        <v>45292</v>
      </c>
      <c r="C232" s="3">
        <v>45382</v>
      </c>
      <c r="D232" s="2" t="s">
        <v>75</v>
      </c>
      <c r="E232" s="7" t="s">
        <v>321</v>
      </c>
      <c r="F232" s="5" t="s">
        <v>1530</v>
      </c>
      <c r="G232" s="16" t="s">
        <v>322</v>
      </c>
      <c r="H232" s="16" t="s">
        <v>1534</v>
      </c>
      <c r="I232" s="17" t="s">
        <v>84</v>
      </c>
      <c r="J232" s="9" t="s">
        <v>573</v>
      </c>
      <c r="K232" s="9" t="s">
        <v>537</v>
      </c>
      <c r="L232" s="9" t="s">
        <v>376</v>
      </c>
      <c r="M232" s="2" t="s">
        <v>86</v>
      </c>
      <c r="N232" s="2" t="s">
        <v>332</v>
      </c>
      <c r="O232" s="5">
        <v>1</v>
      </c>
      <c r="P232" s="4">
        <v>45373</v>
      </c>
      <c r="Q232" s="3">
        <f t="shared" si="6"/>
        <v>45373</v>
      </c>
      <c r="R232" s="2" t="s">
        <v>332</v>
      </c>
      <c r="S232" s="13" t="s">
        <v>2048</v>
      </c>
      <c r="T232" s="12">
        <f>100+150.8</f>
        <v>250.8</v>
      </c>
      <c r="U232" s="6">
        <f t="shared" si="7"/>
        <v>250.8</v>
      </c>
      <c r="V232" s="13" t="s">
        <v>799</v>
      </c>
      <c r="W232" s="13" t="s">
        <v>800</v>
      </c>
      <c r="X232" s="13" t="s">
        <v>802</v>
      </c>
      <c r="Y232" s="2" t="s">
        <v>89</v>
      </c>
      <c r="Z232" s="13" t="s">
        <v>802</v>
      </c>
      <c r="AA232" s="2" t="s">
        <v>803</v>
      </c>
      <c r="AB232" s="3">
        <v>45387</v>
      </c>
      <c r="AC232" s="2" t="s">
        <v>332</v>
      </c>
    </row>
    <row r="233" spans="1:29" ht="75" customHeight="1" x14ac:dyDescent="0.25">
      <c r="A233" s="2">
        <v>2024</v>
      </c>
      <c r="B233" s="3">
        <v>45292</v>
      </c>
      <c r="C233" s="3">
        <v>45382</v>
      </c>
      <c r="D233" s="2" t="s">
        <v>75</v>
      </c>
      <c r="E233" s="7" t="s">
        <v>804</v>
      </c>
      <c r="F233" s="5" t="s">
        <v>1531</v>
      </c>
      <c r="G233" s="8" t="s">
        <v>1532</v>
      </c>
      <c r="H233" s="16" t="s">
        <v>1535</v>
      </c>
      <c r="I233" s="17" t="s">
        <v>84</v>
      </c>
      <c r="J233" s="9" t="s">
        <v>1536</v>
      </c>
      <c r="K233" s="9" t="s">
        <v>332</v>
      </c>
      <c r="L233" s="9" t="s">
        <v>332</v>
      </c>
      <c r="M233" s="2" t="s">
        <v>86</v>
      </c>
      <c r="N233" s="2" t="s">
        <v>332</v>
      </c>
      <c r="O233" s="5">
        <v>1</v>
      </c>
      <c r="P233" s="4">
        <v>45155</v>
      </c>
      <c r="Q233" s="4">
        <f t="shared" ref="Q233:Q254" si="8">P233+366</f>
        <v>45521</v>
      </c>
      <c r="R233" s="2" t="s">
        <v>332</v>
      </c>
      <c r="S233" s="15" t="s">
        <v>2049</v>
      </c>
      <c r="T233" s="12">
        <v>0</v>
      </c>
      <c r="U233" s="12">
        <f t="shared" si="7"/>
        <v>0</v>
      </c>
      <c r="V233" s="15" t="s">
        <v>2958</v>
      </c>
      <c r="W233" s="13" t="s">
        <v>800</v>
      </c>
      <c r="X233" s="13" t="s">
        <v>802</v>
      </c>
      <c r="Y233" s="2" t="s">
        <v>89</v>
      </c>
      <c r="Z233" s="13" t="s">
        <v>802</v>
      </c>
      <c r="AA233" s="2" t="s">
        <v>803</v>
      </c>
      <c r="AB233" s="3">
        <v>45387</v>
      </c>
      <c r="AC233" s="2" t="s">
        <v>332</v>
      </c>
    </row>
    <row r="234" spans="1:29" ht="75" customHeight="1" x14ac:dyDescent="0.25">
      <c r="A234" s="2">
        <v>2024</v>
      </c>
      <c r="B234" s="3">
        <v>45292</v>
      </c>
      <c r="C234" s="3">
        <v>45382</v>
      </c>
      <c r="D234" s="2" t="s">
        <v>75</v>
      </c>
      <c r="E234" s="7" t="s">
        <v>805</v>
      </c>
      <c r="F234" s="5" t="s">
        <v>1531</v>
      </c>
      <c r="G234" s="8" t="s">
        <v>1532</v>
      </c>
      <c r="H234" s="16" t="s">
        <v>1533</v>
      </c>
      <c r="I234" s="17" t="s">
        <v>84</v>
      </c>
      <c r="J234" s="9" t="s">
        <v>1536</v>
      </c>
      <c r="K234" s="9" t="s">
        <v>332</v>
      </c>
      <c r="L234" s="9" t="s">
        <v>332</v>
      </c>
      <c r="M234" s="2" t="s">
        <v>86</v>
      </c>
      <c r="N234" s="2" t="s">
        <v>332</v>
      </c>
      <c r="O234" s="5">
        <v>1</v>
      </c>
      <c r="P234" s="4">
        <v>45155</v>
      </c>
      <c r="Q234" s="4">
        <f t="shared" si="8"/>
        <v>45521</v>
      </c>
      <c r="R234" s="2" t="s">
        <v>332</v>
      </c>
      <c r="S234" s="15" t="s">
        <v>2134</v>
      </c>
      <c r="T234" s="12">
        <v>0</v>
      </c>
      <c r="U234" s="12">
        <f t="shared" si="7"/>
        <v>0</v>
      </c>
      <c r="V234" s="15" t="s">
        <v>2959</v>
      </c>
      <c r="W234" s="13" t="s">
        <v>800</v>
      </c>
      <c r="X234" s="13" t="s">
        <v>802</v>
      </c>
      <c r="Y234" s="2" t="s">
        <v>89</v>
      </c>
      <c r="Z234" s="13" t="s">
        <v>802</v>
      </c>
      <c r="AA234" s="2" t="s">
        <v>803</v>
      </c>
      <c r="AB234" s="3">
        <v>45387</v>
      </c>
      <c r="AC234" s="2" t="s">
        <v>332</v>
      </c>
    </row>
    <row r="235" spans="1:29" ht="75" customHeight="1" x14ac:dyDescent="0.25">
      <c r="A235" s="2">
        <v>2024</v>
      </c>
      <c r="B235" s="3">
        <v>45292</v>
      </c>
      <c r="C235" s="3">
        <v>45382</v>
      </c>
      <c r="D235" s="2" t="s">
        <v>75</v>
      </c>
      <c r="E235" s="7" t="s">
        <v>806</v>
      </c>
      <c r="F235" s="5" t="s">
        <v>1531</v>
      </c>
      <c r="G235" s="8" t="s">
        <v>1532</v>
      </c>
      <c r="H235" s="16" t="s">
        <v>1533</v>
      </c>
      <c r="I235" s="17" t="s">
        <v>84</v>
      </c>
      <c r="J235" s="9" t="s">
        <v>498</v>
      </c>
      <c r="K235" s="9" t="s">
        <v>501</v>
      </c>
      <c r="L235" s="9" t="s">
        <v>1537</v>
      </c>
      <c r="M235" s="2" t="s">
        <v>86</v>
      </c>
      <c r="N235" s="2" t="s">
        <v>332</v>
      </c>
      <c r="O235" s="5">
        <v>1</v>
      </c>
      <c r="P235" s="4">
        <v>45225</v>
      </c>
      <c r="Q235" s="4">
        <f t="shared" si="8"/>
        <v>45591</v>
      </c>
      <c r="R235" s="2" t="s">
        <v>332</v>
      </c>
      <c r="S235" s="15" t="s">
        <v>2135</v>
      </c>
      <c r="T235" s="12">
        <v>213.57</v>
      </c>
      <c r="U235" s="12">
        <f t="shared" si="7"/>
        <v>213.57</v>
      </c>
      <c r="V235" s="15" t="s">
        <v>2960</v>
      </c>
      <c r="W235" s="13" t="s">
        <v>800</v>
      </c>
      <c r="X235" s="13" t="s">
        <v>802</v>
      </c>
      <c r="Y235" s="2" t="s">
        <v>89</v>
      </c>
      <c r="Z235" s="13" t="s">
        <v>802</v>
      </c>
      <c r="AA235" s="2" t="s">
        <v>803</v>
      </c>
      <c r="AB235" s="3">
        <v>45387</v>
      </c>
      <c r="AC235" s="2" t="s">
        <v>332</v>
      </c>
    </row>
    <row r="236" spans="1:29" ht="75" customHeight="1" x14ac:dyDescent="0.25">
      <c r="A236" s="2">
        <v>2024</v>
      </c>
      <c r="B236" s="3">
        <v>45292</v>
      </c>
      <c r="C236" s="3">
        <v>45382</v>
      </c>
      <c r="D236" s="2" t="s">
        <v>75</v>
      </c>
      <c r="E236" s="7" t="s">
        <v>807</v>
      </c>
      <c r="F236" s="5" t="s">
        <v>1531</v>
      </c>
      <c r="G236" s="8" t="s">
        <v>1532</v>
      </c>
      <c r="H236" s="16" t="s">
        <v>1533</v>
      </c>
      <c r="I236" s="17" t="s">
        <v>84</v>
      </c>
      <c r="J236" s="9" t="s">
        <v>1538</v>
      </c>
      <c r="K236" s="9" t="s">
        <v>334</v>
      </c>
      <c r="L236" s="9" t="s">
        <v>355</v>
      </c>
      <c r="M236" s="2" t="s">
        <v>86</v>
      </c>
      <c r="N236" s="2" t="s">
        <v>332</v>
      </c>
      <c r="O236" s="5">
        <v>1</v>
      </c>
      <c r="P236" s="4">
        <v>45226</v>
      </c>
      <c r="Q236" s="4">
        <f t="shared" si="8"/>
        <v>45592</v>
      </c>
      <c r="R236" s="2" t="s">
        <v>332</v>
      </c>
      <c r="S236" s="15" t="s">
        <v>2136</v>
      </c>
      <c r="T236" s="12">
        <v>892.37</v>
      </c>
      <c r="U236" s="12">
        <f t="shared" si="7"/>
        <v>892.37</v>
      </c>
      <c r="V236" s="13" t="s">
        <v>579</v>
      </c>
      <c r="W236" s="13" t="s">
        <v>800</v>
      </c>
      <c r="X236" s="13" t="s">
        <v>802</v>
      </c>
      <c r="Y236" s="2" t="s">
        <v>89</v>
      </c>
      <c r="Z236" s="13" t="s">
        <v>802</v>
      </c>
      <c r="AA236" s="2" t="s">
        <v>803</v>
      </c>
      <c r="AB236" s="3">
        <v>45387</v>
      </c>
      <c r="AC236" s="2" t="s">
        <v>332</v>
      </c>
    </row>
    <row r="237" spans="1:29" ht="75" customHeight="1" x14ac:dyDescent="0.25">
      <c r="A237" s="2">
        <v>2024</v>
      </c>
      <c r="B237" s="3">
        <v>45292</v>
      </c>
      <c r="C237" s="3">
        <v>45382</v>
      </c>
      <c r="D237" s="2" t="s">
        <v>75</v>
      </c>
      <c r="E237" s="7" t="s">
        <v>808</v>
      </c>
      <c r="F237" s="5" t="s">
        <v>1531</v>
      </c>
      <c r="G237" s="8" t="s">
        <v>1532</v>
      </c>
      <c r="H237" s="16" t="s">
        <v>1533</v>
      </c>
      <c r="I237" s="17" t="s">
        <v>84</v>
      </c>
      <c r="J237" s="9" t="s">
        <v>1539</v>
      </c>
      <c r="K237" s="9" t="s">
        <v>408</v>
      </c>
      <c r="L237" s="9" t="s">
        <v>354</v>
      </c>
      <c r="M237" s="2" t="s">
        <v>86</v>
      </c>
      <c r="N237" s="2" t="s">
        <v>332</v>
      </c>
      <c r="O237" s="5">
        <v>1</v>
      </c>
      <c r="P237" s="4">
        <v>45229</v>
      </c>
      <c r="Q237" s="4">
        <f t="shared" si="8"/>
        <v>45595</v>
      </c>
      <c r="R237" s="2" t="s">
        <v>332</v>
      </c>
      <c r="S237" s="15" t="s">
        <v>2137</v>
      </c>
      <c r="T237" s="12">
        <v>2376.75</v>
      </c>
      <c r="U237" s="12">
        <f t="shared" si="7"/>
        <v>2376.75</v>
      </c>
      <c r="V237" s="13" t="s">
        <v>580</v>
      </c>
      <c r="W237" s="13" t="s">
        <v>800</v>
      </c>
      <c r="X237" s="13" t="s">
        <v>802</v>
      </c>
      <c r="Y237" s="2" t="s">
        <v>89</v>
      </c>
      <c r="Z237" s="13" t="s">
        <v>802</v>
      </c>
      <c r="AA237" s="2" t="s">
        <v>803</v>
      </c>
      <c r="AB237" s="3">
        <v>45387</v>
      </c>
      <c r="AC237" s="2" t="s">
        <v>332</v>
      </c>
    </row>
    <row r="238" spans="1:29" ht="75" customHeight="1" x14ac:dyDescent="0.25">
      <c r="A238" s="2">
        <v>2024</v>
      </c>
      <c r="B238" s="3">
        <v>45292</v>
      </c>
      <c r="C238" s="3">
        <v>45382</v>
      </c>
      <c r="D238" s="2" t="s">
        <v>75</v>
      </c>
      <c r="E238" s="7" t="s">
        <v>809</v>
      </c>
      <c r="F238" s="5" t="s">
        <v>1531</v>
      </c>
      <c r="G238" s="8" t="s">
        <v>1532</v>
      </c>
      <c r="H238" s="16" t="s">
        <v>1533</v>
      </c>
      <c r="I238" s="17" t="s">
        <v>84</v>
      </c>
      <c r="J238" s="9" t="s">
        <v>1540</v>
      </c>
      <c r="K238" s="9" t="s">
        <v>426</v>
      </c>
      <c r="L238" s="9" t="s">
        <v>1541</v>
      </c>
      <c r="M238" s="2" t="s">
        <v>86</v>
      </c>
      <c r="N238" s="2" t="s">
        <v>332</v>
      </c>
      <c r="O238" s="5">
        <v>1</v>
      </c>
      <c r="P238" s="4">
        <v>45265</v>
      </c>
      <c r="Q238" s="4">
        <f t="shared" si="8"/>
        <v>45631</v>
      </c>
      <c r="R238" s="2" t="s">
        <v>332</v>
      </c>
      <c r="S238" s="15" t="s">
        <v>2138</v>
      </c>
      <c r="T238" s="12">
        <v>433.92</v>
      </c>
      <c r="U238" s="12">
        <f t="shared" si="7"/>
        <v>433.92</v>
      </c>
      <c r="V238" s="13" t="s">
        <v>626</v>
      </c>
      <c r="W238" s="13" t="s">
        <v>800</v>
      </c>
      <c r="X238" s="13" t="s">
        <v>802</v>
      </c>
      <c r="Y238" s="2" t="s">
        <v>89</v>
      </c>
      <c r="Z238" s="13" t="s">
        <v>802</v>
      </c>
      <c r="AA238" s="2" t="s">
        <v>803</v>
      </c>
      <c r="AB238" s="3">
        <v>45387</v>
      </c>
      <c r="AC238" s="2" t="s">
        <v>332</v>
      </c>
    </row>
    <row r="239" spans="1:29" ht="75" customHeight="1" x14ac:dyDescent="0.25">
      <c r="A239" s="2">
        <v>2024</v>
      </c>
      <c r="B239" s="3">
        <v>45292</v>
      </c>
      <c r="C239" s="3">
        <v>45382</v>
      </c>
      <c r="D239" s="2" t="s">
        <v>75</v>
      </c>
      <c r="E239" s="7" t="s">
        <v>810</v>
      </c>
      <c r="F239" s="5" t="s">
        <v>1531</v>
      </c>
      <c r="G239" s="8" t="s">
        <v>1532</v>
      </c>
      <c r="H239" s="16" t="s">
        <v>1533</v>
      </c>
      <c r="I239" s="17" t="s">
        <v>84</v>
      </c>
      <c r="J239" s="9" t="s">
        <v>1542</v>
      </c>
      <c r="K239" s="9" t="s">
        <v>1543</v>
      </c>
      <c r="L239" s="9" t="s">
        <v>426</v>
      </c>
      <c r="M239" s="2" t="s">
        <v>86</v>
      </c>
      <c r="N239" s="2" t="s">
        <v>332</v>
      </c>
      <c r="O239" s="5">
        <v>1</v>
      </c>
      <c r="P239" s="4">
        <v>45278</v>
      </c>
      <c r="Q239" s="4">
        <f t="shared" si="8"/>
        <v>45644</v>
      </c>
      <c r="R239" s="2" t="s">
        <v>332</v>
      </c>
      <c r="S239" s="15" t="s">
        <v>2139</v>
      </c>
      <c r="T239" s="12">
        <v>450</v>
      </c>
      <c r="U239" s="12">
        <f t="shared" si="7"/>
        <v>450</v>
      </c>
      <c r="V239" s="13" t="s">
        <v>627</v>
      </c>
      <c r="W239" s="13" t="s">
        <v>800</v>
      </c>
      <c r="X239" s="13" t="s">
        <v>802</v>
      </c>
      <c r="Y239" s="2" t="s">
        <v>89</v>
      </c>
      <c r="Z239" s="13" t="s">
        <v>802</v>
      </c>
      <c r="AA239" s="2" t="s">
        <v>803</v>
      </c>
      <c r="AB239" s="3">
        <v>45387</v>
      </c>
      <c r="AC239" s="2" t="s">
        <v>332</v>
      </c>
    </row>
    <row r="240" spans="1:29" ht="75" customHeight="1" x14ac:dyDescent="0.25">
      <c r="A240" s="2">
        <v>2024</v>
      </c>
      <c r="B240" s="3">
        <v>45292</v>
      </c>
      <c r="C240" s="3">
        <v>45382</v>
      </c>
      <c r="D240" s="2" t="s">
        <v>75</v>
      </c>
      <c r="E240" s="7" t="s">
        <v>811</v>
      </c>
      <c r="F240" s="5" t="s">
        <v>1531</v>
      </c>
      <c r="G240" s="8" t="s">
        <v>1532</v>
      </c>
      <c r="H240" s="16" t="s">
        <v>1533</v>
      </c>
      <c r="I240" s="17" t="s">
        <v>84</v>
      </c>
      <c r="J240" s="9" t="s">
        <v>1544</v>
      </c>
      <c r="K240" s="9" t="s">
        <v>398</v>
      </c>
      <c r="L240" s="9" t="s">
        <v>493</v>
      </c>
      <c r="M240" s="2" t="s">
        <v>87</v>
      </c>
      <c r="N240" s="2" t="s">
        <v>332</v>
      </c>
      <c r="O240" s="5">
        <v>1</v>
      </c>
      <c r="P240" s="4">
        <v>45279</v>
      </c>
      <c r="Q240" s="4">
        <f t="shared" si="8"/>
        <v>45645</v>
      </c>
      <c r="R240" s="2" t="s">
        <v>332</v>
      </c>
      <c r="S240" s="15" t="s">
        <v>2140</v>
      </c>
      <c r="T240" s="12">
        <v>500</v>
      </c>
      <c r="U240" s="12">
        <f t="shared" si="7"/>
        <v>500</v>
      </c>
      <c r="V240" s="15" t="s">
        <v>2961</v>
      </c>
      <c r="W240" s="13" t="s">
        <v>800</v>
      </c>
      <c r="X240" s="13" t="s">
        <v>802</v>
      </c>
      <c r="Y240" s="2" t="s">
        <v>89</v>
      </c>
      <c r="Z240" s="13" t="s">
        <v>802</v>
      </c>
      <c r="AA240" s="2" t="s">
        <v>803</v>
      </c>
      <c r="AB240" s="3">
        <v>45387</v>
      </c>
      <c r="AC240" s="2" t="s">
        <v>332</v>
      </c>
    </row>
    <row r="241" spans="1:29" ht="75" customHeight="1" x14ac:dyDescent="0.25">
      <c r="A241" s="2">
        <v>2024</v>
      </c>
      <c r="B241" s="3">
        <v>45292</v>
      </c>
      <c r="C241" s="3">
        <v>45382</v>
      </c>
      <c r="D241" s="2" t="s">
        <v>75</v>
      </c>
      <c r="E241" s="7" t="s">
        <v>812</v>
      </c>
      <c r="F241" s="5" t="s">
        <v>1531</v>
      </c>
      <c r="G241" s="8" t="s">
        <v>1532</v>
      </c>
      <c r="H241" s="16" t="s">
        <v>1533</v>
      </c>
      <c r="I241" s="17" t="s">
        <v>84</v>
      </c>
      <c r="J241" s="9" t="s">
        <v>1544</v>
      </c>
      <c r="K241" s="9" t="s">
        <v>398</v>
      </c>
      <c r="L241" s="9" t="s">
        <v>493</v>
      </c>
      <c r="M241" s="2" t="s">
        <v>87</v>
      </c>
      <c r="N241" s="2" t="s">
        <v>332</v>
      </c>
      <c r="O241" s="5">
        <v>1</v>
      </c>
      <c r="P241" s="4">
        <v>45279</v>
      </c>
      <c r="Q241" s="4">
        <f t="shared" si="8"/>
        <v>45645</v>
      </c>
      <c r="R241" s="2" t="s">
        <v>332</v>
      </c>
      <c r="S241" s="15" t="s">
        <v>2141</v>
      </c>
      <c r="T241" s="12">
        <v>500</v>
      </c>
      <c r="U241" s="12">
        <f t="shared" si="7"/>
        <v>500</v>
      </c>
      <c r="V241" s="15" t="s">
        <v>2962</v>
      </c>
      <c r="W241" s="13" t="s">
        <v>800</v>
      </c>
      <c r="X241" s="13" t="s">
        <v>802</v>
      </c>
      <c r="Y241" s="2" t="s">
        <v>89</v>
      </c>
      <c r="Z241" s="13" t="s">
        <v>802</v>
      </c>
      <c r="AA241" s="2" t="s">
        <v>803</v>
      </c>
      <c r="AB241" s="3">
        <v>45387</v>
      </c>
      <c r="AC241" s="2" t="s">
        <v>332</v>
      </c>
    </row>
    <row r="242" spans="1:29" ht="75" customHeight="1" x14ac:dyDescent="0.25">
      <c r="A242" s="2">
        <v>2024</v>
      </c>
      <c r="B242" s="3">
        <v>45292</v>
      </c>
      <c r="C242" s="3">
        <v>45382</v>
      </c>
      <c r="D242" s="2" t="s">
        <v>75</v>
      </c>
      <c r="E242" s="7" t="s">
        <v>813</v>
      </c>
      <c r="F242" s="5" t="s">
        <v>1531</v>
      </c>
      <c r="G242" s="8" t="s">
        <v>1532</v>
      </c>
      <c r="H242" s="16" t="s">
        <v>1533</v>
      </c>
      <c r="I242" s="17" t="s">
        <v>84</v>
      </c>
      <c r="J242" s="9" t="s">
        <v>1545</v>
      </c>
      <c r="K242" s="9" t="s">
        <v>481</v>
      </c>
      <c r="L242" s="9" t="s">
        <v>1546</v>
      </c>
      <c r="M242" s="2" t="s">
        <v>87</v>
      </c>
      <c r="N242" s="2" t="s">
        <v>332</v>
      </c>
      <c r="O242" s="5">
        <v>1</v>
      </c>
      <c r="P242" s="4">
        <v>45279</v>
      </c>
      <c r="Q242" s="4">
        <f t="shared" si="8"/>
        <v>45645</v>
      </c>
      <c r="R242" s="2" t="s">
        <v>332</v>
      </c>
      <c r="S242" s="15" t="s">
        <v>2142</v>
      </c>
      <c r="T242" s="12">
        <v>500</v>
      </c>
      <c r="U242" s="12">
        <f t="shared" si="7"/>
        <v>500</v>
      </c>
      <c r="V242" s="13" t="s">
        <v>2963</v>
      </c>
      <c r="W242" s="13" t="s">
        <v>800</v>
      </c>
      <c r="X242" s="13" t="s">
        <v>802</v>
      </c>
      <c r="Y242" s="2" t="s">
        <v>89</v>
      </c>
      <c r="Z242" s="13" t="s">
        <v>802</v>
      </c>
      <c r="AA242" s="2" t="s">
        <v>803</v>
      </c>
      <c r="AB242" s="3">
        <v>45387</v>
      </c>
      <c r="AC242" s="2" t="s">
        <v>332</v>
      </c>
    </row>
    <row r="243" spans="1:29" ht="75" customHeight="1" x14ac:dyDescent="0.25">
      <c r="A243" s="2">
        <v>2024</v>
      </c>
      <c r="B243" s="3">
        <v>45292</v>
      </c>
      <c r="C243" s="3">
        <v>45382</v>
      </c>
      <c r="D243" s="2" t="s">
        <v>75</v>
      </c>
      <c r="E243" s="7" t="s">
        <v>814</v>
      </c>
      <c r="F243" s="5" t="s">
        <v>1531</v>
      </c>
      <c r="G243" s="8" t="s">
        <v>1532</v>
      </c>
      <c r="H243" s="16" t="s">
        <v>1533</v>
      </c>
      <c r="I243" s="17" t="s">
        <v>84</v>
      </c>
      <c r="J243" s="9" t="s">
        <v>1547</v>
      </c>
      <c r="K243" s="9" t="s">
        <v>378</v>
      </c>
      <c r="L243" s="9" t="s">
        <v>380</v>
      </c>
      <c r="M243" s="2" t="s">
        <v>87</v>
      </c>
      <c r="N243" s="2" t="s">
        <v>332</v>
      </c>
      <c r="O243" s="5">
        <v>1</v>
      </c>
      <c r="P243" s="4">
        <v>45279</v>
      </c>
      <c r="Q243" s="4">
        <f t="shared" si="8"/>
        <v>45645</v>
      </c>
      <c r="R243" s="2" t="s">
        <v>332</v>
      </c>
      <c r="S243" s="15" t="s">
        <v>2143</v>
      </c>
      <c r="T243" s="12">
        <v>1000</v>
      </c>
      <c r="U243" s="12">
        <f t="shared" si="7"/>
        <v>1000</v>
      </c>
      <c r="V243" s="13" t="s">
        <v>2964</v>
      </c>
      <c r="W243" s="13" t="s">
        <v>800</v>
      </c>
      <c r="X243" s="13" t="s">
        <v>802</v>
      </c>
      <c r="Y243" s="2" t="s">
        <v>89</v>
      </c>
      <c r="Z243" s="13" t="s">
        <v>802</v>
      </c>
      <c r="AA243" s="2" t="s">
        <v>803</v>
      </c>
      <c r="AB243" s="3">
        <v>45387</v>
      </c>
      <c r="AC243" s="2" t="s">
        <v>332</v>
      </c>
    </row>
    <row r="244" spans="1:29" ht="75" customHeight="1" x14ac:dyDescent="0.25">
      <c r="A244" s="2">
        <v>2024</v>
      </c>
      <c r="B244" s="3">
        <v>45292</v>
      </c>
      <c r="C244" s="3">
        <v>45382</v>
      </c>
      <c r="D244" s="2" t="s">
        <v>75</v>
      </c>
      <c r="E244" s="7" t="s">
        <v>815</v>
      </c>
      <c r="F244" s="5" t="s">
        <v>1531</v>
      </c>
      <c r="G244" s="8" t="s">
        <v>1532</v>
      </c>
      <c r="H244" s="16" t="s">
        <v>1533</v>
      </c>
      <c r="I244" s="17" t="s">
        <v>84</v>
      </c>
      <c r="J244" s="9" t="s">
        <v>1548</v>
      </c>
      <c r="K244" s="9" t="s">
        <v>1549</v>
      </c>
      <c r="L244" s="9" t="s">
        <v>348</v>
      </c>
      <c r="M244" s="2" t="s">
        <v>86</v>
      </c>
      <c r="N244" s="2" t="s">
        <v>332</v>
      </c>
      <c r="O244" s="5">
        <v>1</v>
      </c>
      <c r="P244" s="4">
        <v>45279</v>
      </c>
      <c r="Q244" s="4">
        <f t="shared" si="8"/>
        <v>45645</v>
      </c>
      <c r="R244" s="2" t="s">
        <v>332</v>
      </c>
      <c r="S244" s="15" t="s">
        <v>2144</v>
      </c>
      <c r="T244" s="12">
        <v>1000</v>
      </c>
      <c r="U244" s="12">
        <f t="shared" si="7"/>
        <v>1000</v>
      </c>
      <c r="V244" s="15" t="s">
        <v>2965</v>
      </c>
      <c r="W244" s="13" t="s">
        <v>800</v>
      </c>
      <c r="X244" s="13" t="s">
        <v>802</v>
      </c>
      <c r="Y244" s="2" t="s">
        <v>89</v>
      </c>
      <c r="Z244" s="13" t="s">
        <v>802</v>
      </c>
      <c r="AA244" s="2" t="s">
        <v>803</v>
      </c>
      <c r="AB244" s="3">
        <v>45387</v>
      </c>
      <c r="AC244" s="2" t="s">
        <v>332</v>
      </c>
    </row>
    <row r="245" spans="1:29" ht="75" customHeight="1" x14ac:dyDescent="0.25">
      <c r="A245" s="2">
        <v>2024</v>
      </c>
      <c r="B245" s="3">
        <v>45292</v>
      </c>
      <c r="C245" s="3">
        <v>45382</v>
      </c>
      <c r="D245" s="2" t="s">
        <v>75</v>
      </c>
      <c r="E245" s="7" t="s">
        <v>816</v>
      </c>
      <c r="F245" s="5" t="s">
        <v>1531</v>
      </c>
      <c r="G245" s="8" t="s">
        <v>1532</v>
      </c>
      <c r="H245" s="16" t="s">
        <v>1533</v>
      </c>
      <c r="I245" s="17" t="s">
        <v>84</v>
      </c>
      <c r="J245" s="9" t="s">
        <v>1550</v>
      </c>
      <c r="K245" s="9" t="s">
        <v>398</v>
      </c>
      <c r="L245" s="9" t="s">
        <v>1551</v>
      </c>
      <c r="M245" s="2" t="s">
        <v>87</v>
      </c>
      <c r="N245" s="2" t="s">
        <v>332</v>
      </c>
      <c r="O245" s="5">
        <v>1</v>
      </c>
      <c r="P245" s="4">
        <v>45279</v>
      </c>
      <c r="Q245" s="4">
        <f t="shared" si="8"/>
        <v>45645</v>
      </c>
      <c r="R245" s="2" t="s">
        <v>332</v>
      </c>
      <c r="S245" s="15" t="s">
        <v>2145</v>
      </c>
      <c r="T245" s="12">
        <v>1000</v>
      </c>
      <c r="U245" s="12">
        <f t="shared" si="7"/>
        <v>1000</v>
      </c>
      <c r="V245" s="13" t="s">
        <v>2966</v>
      </c>
      <c r="W245" s="13" t="s">
        <v>800</v>
      </c>
      <c r="X245" s="13" t="s">
        <v>802</v>
      </c>
      <c r="Y245" s="2" t="s">
        <v>89</v>
      </c>
      <c r="Z245" s="13" t="s">
        <v>802</v>
      </c>
      <c r="AA245" s="2" t="s">
        <v>803</v>
      </c>
      <c r="AB245" s="3">
        <v>45387</v>
      </c>
      <c r="AC245" s="2" t="s">
        <v>332</v>
      </c>
    </row>
    <row r="246" spans="1:29" ht="75" customHeight="1" x14ac:dyDescent="0.25">
      <c r="A246" s="2">
        <v>2024</v>
      </c>
      <c r="B246" s="3">
        <v>45292</v>
      </c>
      <c r="C246" s="3">
        <v>45382</v>
      </c>
      <c r="D246" s="2" t="s">
        <v>75</v>
      </c>
      <c r="E246" s="7" t="s">
        <v>817</v>
      </c>
      <c r="F246" s="5" t="s">
        <v>1531</v>
      </c>
      <c r="G246" s="8" t="s">
        <v>1532</v>
      </c>
      <c r="H246" s="16" t="s">
        <v>1533</v>
      </c>
      <c r="I246" s="17" t="s">
        <v>84</v>
      </c>
      <c r="J246" s="9" t="s">
        <v>1552</v>
      </c>
      <c r="K246" s="9" t="s">
        <v>1553</v>
      </c>
      <c r="L246" s="9" t="s">
        <v>334</v>
      </c>
      <c r="M246" s="2" t="s">
        <v>86</v>
      </c>
      <c r="N246" s="2" t="s">
        <v>332</v>
      </c>
      <c r="O246" s="5">
        <v>1</v>
      </c>
      <c r="P246" s="4">
        <v>45279</v>
      </c>
      <c r="Q246" s="4">
        <f t="shared" si="8"/>
        <v>45645</v>
      </c>
      <c r="R246" s="2" t="s">
        <v>332</v>
      </c>
      <c r="S246" s="15" t="s">
        <v>2146</v>
      </c>
      <c r="T246" s="12">
        <v>500</v>
      </c>
      <c r="U246" s="12">
        <f t="shared" si="7"/>
        <v>500</v>
      </c>
      <c r="V246" s="15" t="s">
        <v>2967</v>
      </c>
      <c r="W246" s="13" t="s">
        <v>800</v>
      </c>
      <c r="X246" s="13" t="s">
        <v>802</v>
      </c>
      <c r="Y246" s="2" t="s">
        <v>89</v>
      </c>
      <c r="Z246" s="13" t="s">
        <v>802</v>
      </c>
      <c r="AA246" s="2" t="s">
        <v>803</v>
      </c>
      <c r="AB246" s="3">
        <v>45387</v>
      </c>
      <c r="AC246" s="2" t="s">
        <v>332</v>
      </c>
    </row>
    <row r="247" spans="1:29" ht="75" customHeight="1" x14ac:dyDescent="0.25">
      <c r="A247" s="2">
        <v>2024</v>
      </c>
      <c r="B247" s="3">
        <v>45292</v>
      </c>
      <c r="C247" s="3">
        <v>45382</v>
      </c>
      <c r="D247" s="2" t="s">
        <v>75</v>
      </c>
      <c r="E247" s="7" t="s">
        <v>818</v>
      </c>
      <c r="F247" s="5" t="s">
        <v>1531</v>
      </c>
      <c r="G247" s="8" t="s">
        <v>1532</v>
      </c>
      <c r="H247" s="16" t="s">
        <v>1533</v>
      </c>
      <c r="I247" s="17" t="s">
        <v>84</v>
      </c>
      <c r="J247" s="9" t="s">
        <v>404</v>
      </c>
      <c r="K247" s="9" t="s">
        <v>528</v>
      </c>
      <c r="L247" s="9" t="s">
        <v>408</v>
      </c>
      <c r="M247" s="2" t="s">
        <v>87</v>
      </c>
      <c r="N247" s="2" t="s">
        <v>332</v>
      </c>
      <c r="O247" s="5">
        <v>1</v>
      </c>
      <c r="P247" s="4">
        <v>45279</v>
      </c>
      <c r="Q247" s="4">
        <f t="shared" si="8"/>
        <v>45645</v>
      </c>
      <c r="R247" s="2" t="s">
        <v>332</v>
      </c>
      <c r="S247" s="15" t="s">
        <v>2147</v>
      </c>
      <c r="T247" s="12">
        <v>300</v>
      </c>
      <c r="U247" s="12">
        <f t="shared" si="7"/>
        <v>300</v>
      </c>
      <c r="V247" s="13" t="s">
        <v>638</v>
      </c>
      <c r="W247" s="13" t="s">
        <v>800</v>
      </c>
      <c r="X247" s="13" t="s">
        <v>802</v>
      </c>
      <c r="Y247" s="2" t="s">
        <v>89</v>
      </c>
      <c r="Z247" s="13" t="s">
        <v>802</v>
      </c>
      <c r="AA247" s="2" t="s">
        <v>803</v>
      </c>
      <c r="AB247" s="3">
        <v>45387</v>
      </c>
      <c r="AC247" s="2" t="s">
        <v>332</v>
      </c>
    </row>
    <row r="248" spans="1:29" ht="75" customHeight="1" x14ac:dyDescent="0.25">
      <c r="A248" s="2">
        <v>2024</v>
      </c>
      <c r="B248" s="3">
        <v>45292</v>
      </c>
      <c r="C248" s="3">
        <v>45382</v>
      </c>
      <c r="D248" s="2" t="s">
        <v>75</v>
      </c>
      <c r="E248" s="7" t="s">
        <v>819</v>
      </c>
      <c r="F248" s="5" t="s">
        <v>1531</v>
      </c>
      <c r="G248" s="8" t="s">
        <v>1532</v>
      </c>
      <c r="H248" s="16" t="s">
        <v>1533</v>
      </c>
      <c r="I248" s="17" t="s">
        <v>84</v>
      </c>
      <c r="J248" s="9" t="s">
        <v>1554</v>
      </c>
      <c r="K248" s="9" t="s">
        <v>528</v>
      </c>
      <c r="L248" s="9" t="s">
        <v>408</v>
      </c>
      <c r="M248" s="2" t="s">
        <v>87</v>
      </c>
      <c r="N248" s="2" t="s">
        <v>332</v>
      </c>
      <c r="O248" s="5">
        <v>1</v>
      </c>
      <c r="P248" s="4">
        <v>45279</v>
      </c>
      <c r="Q248" s="4">
        <f t="shared" si="8"/>
        <v>45645</v>
      </c>
      <c r="R248" s="2" t="s">
        <v>332</v>
      </c>
      <c r="S248" s="15" t="s">
        <v>2148</v>
      </c>
      <c r="T248" s="12">
        <v>1200</v>
      </c>
      <c r="U248" s="12">
        <f t="shared" si="7"/>
        <v>1200</v>
      </c>
      <c r="V248" s="13" t="s">
        <v>639</v>
      </c>
      <c r="W248" s="13" t="s">
        <v>800</v>
      </c>
      <c r="X248" s="13" t="s">
        <v>802</v>
      </c>
      <c r="Y248" s="2" t="s">
        <v>89</v>
      </c>
      <c r="Z248" s="13" t="s">
        <v>802</v>
      </c>
      <c r="AA248" s="2" t="s">
        <v>803</v>
      </c>
      <c r="AB248" s="3">
        <v>45387</v>
      </c>
      <c r="AC248" s="2" t="s">
        <v>332</v>
      </c>
    </row>
    <row r="249" spans="1:29" ht="75" customHeight="1" x14ac:dyDescent="0.25">
      <c r="A249" s="2">
        <v>2024</v>
      </c>
      <c r="B249" s="3">
        <v>45292</v>
      </c>
      <c r="C249" s="3">
        <v>45382</v>
      </c>
      <c r="D249" s="2" t="s">
        <v>75</v>
      </c>
      <c r="E249" s="7" t="s">
        <v>820</v>
      </c>
      <c r="F249" s="5" t="s">
        <v>1531</v>
      </c>
      <c r="G249" s="8" t="s">
        <v>1532</v>
      </c>
      <c r="H249" s="16" t="s">
        <v>1533</v>
      </c>
      <c r="I249" s="17" t="s">
        <v>84</v>
      </c>
      <c r="J249" s="9" t="s">
        <v>1555</v>
      </c>
      <c r="K249" s="9" t="s">
        <v>448</v>
      </c>
      <c r="L249" s="9" t="s">
        <v>1556</v>
      </c>
      <c r="M249" s="2" t="s">
        <v>86</v>
      </c>
      <c r="N249" s="2" t="s">
        <v>332</v>
      </c>
      <c r="O249" s="5">
        <v>1</v>
      </c>
      <c r="P249" s="4">
        <v>45280</v>
      </c>
      <c r="Q249" s="4">
        <f>P249+366</f>
        <v>45646</v>
      </c>
      <c r="R249" s="2" t="s">
        <v>332</v>
      </c>
      <c r="S249" s="15" t="s">
        <v>2149</v>
      </c>
      <c r="T249" s="12">
        <v>504.52</v>
      </c>
      <c r="U249" s="12">
        <f>T249</f>
        <v>504.52</v>
      </c>
      <c r="V249" s="15" t="s">
        <v>2968</v>
      </c>
      <c r="W249" s="13" t="s">
        <v>800</v>
      </c>
      <c r="X249" s="13" t="s">
        <v>802</v>
      </c>
      <c r="Y249" s="2" t="s">
        <v>89</v>
      </c>
      <c r="Z249" s="13" t="s">
        <v>802</v>
      </c>
      <c r="AA249" s="2" t="s">
        <v>803</v>
      </c>
      <c r="AB249" s="3">
        <v>45387</v>
      </c>
      <c r="AC249" s="2" t="s">
        <v>332</v>
      </c>
    </row>
    <row r="250" spans="1:29" ht="75" customHeight="1" x14ac:dyDescent="0.25">
      <c r="A250" s="2">
        <v>2024</v>
      </c>
      <c r="B250" s="3">
        <v>45292</v>
      </c>
      <c r="C250" s="3">
        <v>45382</v>
      </c>
      <c r="D250" s="2" t="s">
        <v>75</v>
      </c>
      <c r="E250" s="7" t="s">
        <v>821</v>
      </c>
      <c r="F250" s="5" t="s">
        <v>1531</v>
      </c>
      <c r="G250" s="8" t="s">
        <v>1532</v>
      </c>
      <c r="H250" s="16" t="s">
        <v>1533</v>
      </c>
      <c r="I250" s="17" t="s">
        <v>84</v>
      </c>
      <c r="J250" s="9" t="s">
        <v>1557</v>
      </c>
      <c r="K250" s="9" t="s">
        <v>1558</v>
      </c>
      <c r="L250" s="9" t="s">
        <v>427</v>
      </c>
      <c r="M250" s="2" t="s">
        <v>86</v>
      </c>
      <c r="N250" s="2" t="s">
        <v>332</v>
      </c>
      <c r="O250" s="5">
        <v>1</v>
      </c>
      <c r="P250" s="4">
        <v>45279</v>
      </c>
      <c r="Q250" s="4">
        <f t="shared" si="8"/>
        <v>45645</v>
      </c>
      <c r="R250" s="2" t="s">
        <v>332</v>
      </c>
      <c r="S250" s="15" t="s">
        <v>2150</v>
      </c>
      <c r="T250" s="12">
        <v>1000</v>
      </c>
      <c r="U250" s="12">
        <f t="shared" si="7"/>
        <v>1000</v>
      </c>
      <c r="V250" s="13" t="s">
        <v>2969</v>
      </c>
      <c r="W250" s="13" t="s">
        <v>800</v>
      </c>
      <c r="X250" s="13" t="s">
        <v>802</v>
      </c>
      <c r="Y250" s="2" t="s">
        <v>89</v>
      </c>
      <c r="Z250" s="13" t="s">
        <v>802</v>
      </c>
      <c r="AA250" s="2" t="s">
        <v>803</v>
      </c>
      <c r="AB250" s="3">
        <v>45387</v>
      </c>
      <c r="AC250" s="2" t="s">
        <v>332</v>
      </c>
    </row>
    <row r="251" spans="1:29" ht="75" customHeight="1" x14ac:dyDescent="0.25">
      <c r="A251" s="2">
        <v>2024</v>
      </c>
      <c r="B251" s="3">
        <v>45292</v>
      </c>
      <c r="C251" s="3">
        <v>45382</v>
      </c>
      <c r="D251" s="2" t="s">
        <v>75</v>
      </c>
      <c r="E251" s="7" t="s">
        <v>822</v>
      </c>
      <c r="F251" s="5" t="s">
        <v>1531</v>
      </c>
      <c r="G251" s="8" t="s">
        <v>1532</v>
      </c>
      <c r="H251" s="16" t="s">
        <v>1533</v>
      </c>
      <c r="I251" s="17" t="s">
        <v>84</v>
      </c>
      <c r="J251" s="9" t="s">
        <v>1559</v>
      </c>
      <c r="K251" s="9" t="s">
        <v>330</v>
      </c>
      <c r="L251" s="9" t="s">
        <v>1551</v>
      </c>
      <c r="M251" s="2" t="s">
        <v>87</v>
      </c>
      <c r="N251" s="2" t="s">
        <v>332</v>
      </c>
      <c r="O251" s="5">
        <v>1</v>
      </c>
      <c r="P251" s="4">
        <v>45279</v>
      </c>
      <c r="Q251" s="4">
        <f t="shared" si="8"/>
        <v>45645</v>
      </c>
      <c r="R251" s="2" t="s">
        <v>332</v>
      </c>
      <c r="S251" s="15" t="s">
        <v>2151</v>
      </c>
      <c r="T251" s="12">
        <v>500</v>
      </c>
      <c r="U251" s="12">
        <f t="shared" si="7"/>
        <v>500</v>
      </c>
      <c r="V251" s="15" t="s">
        <v>2970</v>
      </c>
      <c r="W251" s="13" t="s">
        <v>800</v>
      </c>
      <c r="X251" s="13" t="s">
        <v>802</v>
      </c>
      <c r="Y251" s="2" t="s">
        <v>89</v>
      </c>
      <c r="Z251" s="13" t="s">
        <v>802</v>
      </c>
      <c r="AA251" s="2" t="s">
        <v>803</v>
      </c>
      <c r="AB251" s="3">
        <v>45387</v>
      </c>
      <c r="AC251" s="2" t="s">
        <v>332</v>
      </c>
    </row>
    <row r="252" spans="1:29" ht="75" customHeight="1" x14ac:dyDescent="0.25">
      <c r="A252" s="2">
        <v>2024</v>
      </c>
      <c r="B252" s="3">
        <v>45292</v>
      </c>
      <c r="C252" s="3">
        <v>45382</v>
      </c>
      <c r="D252" s="2" t="s">
        <v>75</v>
      </c>
      <c r="E252" s="7" t="s">
        <v>823</v>
      </c>
      <c r="F252" s="5" t="s">
        <v>1531</v>
      </c>
      <c r="G252" s="8" t="s">
        <v>1532</v>
      </c>
      <c r="H252" s="16" t="s">
        <v>1533</v>
      </c>
      <c r="I252" s="17" t="s">
        <v>84</v>
      </c>
      <c r="J252" s="9" t="s">
        <v>1536</v>
      </c>
      <c r="K252" s="9" t="s">
        <v>332</v>
      </c>
      <c r="L252" s="9" t="s">
        <v>332</v>
      </c>
      <c r="M252" s="2" t="s">
        <v>86</v>
      </c>
      <c r="N252" s="2" t="s">
        <v>332</v>
      </c>
      <c r="O252" s="5">
        <v>1</v>
      </c>
      <c r="P252" s="4">
        <v>45279</v>
      </c>
      <c r="Q252" s="4">
        <f t="shared" si="8"/>
        <v>45645</v>
      </c>
      <c r="R252" s="2" t="s">
        <v>332</v>
      </c>
      <c r="S252" s="15" t="s">
        <v>2152</v>
      </c>
      <c r="T252" s="12">
        <v>500</v>
      </c>
      <c r="U252" s="12">
        <f t="shared" si="7"/>
        <v>500</v>
      </c>
      <c r="V252" s="13" t="s">
        <v>2971</v>
      </c>
      <c r="W252" s="13" t="s">
        <v>800</v>
      </c>
      <c r="X252" s="13" t="s">
        <v>802</v>
      </c>
      <c r="Y252" s="2" t="s">
        <v>89</v>
      </c>
      <c r="Z252" s="13" t="s">
        <v>802</v>
      </c>
      <c r="AA252" s="2" t="s">
        <v>803</v>
      </c>
      <c r="AB252" s="3">
        <v>45387</v>
      </c>
      <c r="AC252" s="2" t="s">
        <v>332</v>
      </c>
    </row>
    <row r="253" spans="1:29" ht="75" customHeight="1" x14ac:dyDescent="0.25">
      <c r="A253" s="2">
        <v>2024</v>
      </c>
      <c r="B253" s="3">
        <v>45292</v>
      </c>
      <c r="C253" s="3">
        <v>45382</v>
      </c>
      <c r="D253" s="2" t="s">
        <v>75</v>
      </c>
      <c r="E253" s="7" t="s">
        <v>824</v>
      </c>
      <c r="F253" s="5" t="s">
        <v>1531</v>
      </c>
      <c r="G253" s="8" t="s">
        <v>1532</v>
      </c>
      <c r="H253" s="16" t="s">
        <v>1533</v>
      </c>
      <c r="I253" s="17" t="s">
        <v>84</v>
      </c>
      <c r="J253" s="9" t="s">
        <v>1560</v>
      </c>
      <c r="K253" s="9" t="s">
        <v>327</v>
      </c>
      <c r="L253" s="9" t="s">
        <v>518</v>
      </c>
      <c r="M253" s="2" t="s">
        <v>87</v>
      </c>
      <c r="N253" s="2" t="s">
        <v>332</v>
      </c>
      <c r="O253" s="5">
        <v>1</v>
      </c>
      <c r="P253" s="4">
        <v>45279</v>
      </c>
      <c r="Q253" s="4">
        <f t="shared" si="8"/>
        <v>45645</v>
      </c>
      <c r="R253" s="2" t="s">
        <v>332</v>
      </c>
      <c r="S253" s="15" t="s">
        <v>2153</v>
      </c>
      <c r="T253" s="12">
        <v>500</v>
      </c>
      <c r="U253" s="12">
        <f t="shared" si="7"/>
        <v>500</v>
      </c>
      <c r="V253" s="15" t="s">
        <v>2972</v>
      </c>
      <c r="W253" s="13" t="s">
        <v>800</v>
      </c>
      <c r="X253" s="13" t="s">
        <v>802</v>
      </c>
      <c r="Y253" s="2" t="s">
        <v>89</v>
      </c>
      <c r="Z253" s="13" t="s">
        <v>802</v>
      </c>
      <c r="AA253" s="2" t="s">
        <v>803</v>
      </c>
      <c r="AB253" s="3">
        <v>45387</v>
      </c>
      <c r="AC253" s="2" t="s">
        <v>332</v>
      </c>
    </row>
    <row r="254" spans="1:29" ht="75" customHeight="1" x14ac:dyDescent="0.25">
      <c r="A254" s="2">
        <v>2024</v>
      </c>
      <c r="B254" s="3">
        <v>45292</v>
      </c>
      <c r="C254" s="3">
        <v>45382</v>
      </c>
      <c r="D254" s="2" t="s">
        <v>75</v>
      </c>
      <c r="E254" s="7" t="s">
        <v>825</v>
      </c>
      <c r="F254" s="5" t="s">
        <v>1531</v>
      </c>
      <c r="G254" s="8" t="s">
        <v>1532</v>
      </c>
      <c r="H254" s="16" t="s">
        <v>1533</v>
      </c>
      <c r="I254" s="17" t="s">
        <v>84</v>
      </c>
      <c r="J254" s="9" t="s">
        <v>1561</v>
      </c>
      <c r="K254" s="9" t="s">
        <v>330</v>
      </c>
      <c r="L254" s="9" t="s">
        <v>1551</v>
      </c>
      <c r="M254" s="2" t="s">
        <v>86</v>
      </c>
      <c r="N254" s="2" t="s">
        <v>332</v>
      </c>
      <c r="O254" s="5">
        <v>1</v>
      </c>
      <c r="P254" s="4">
        <v>45279</v>
      </c>
      <c r="Q254" s="4">
        <f t="shared" si="8"/>
        <v>45645</v>
      </c>
      <c r="R254" s="2" t="s">
        <v>332</v>
      </c>
      <c r="S254" s="15" t="s">
        <v>2154</v>
      </c>
      <c r="T254" s="12">
        <v>1000</v>
      </c>
      <c r="U254" s="12">
        <f t="shared" si="7"/>
        <v>1000</v>
      </c>
      <c r="V254" s="15" t="s">
        <v>2973</v>
      </c>
      <c r="W254" s="13" t="s">
        <v>800</v>
      </c>
      <c r="X254" s="13" t="s">
        <v>802</v>
      </c>
      <c r="Y254" s="2" t="s">
        <v>89</v>
      </c>
      <c r="Z254" s="13" t="s">
        <v>802</v>
      </c>
      <c r="AA254" s="2" t="s">
        <v>803</v>
      </c>
      <c r="AB254" s="3">
        <v>45387</v>
      </c>
      <c r="AC254" s="2" t="s">
        <v>332</v>
      </c>
    </row>
    <row r="255" spans="1:29" ht="75" customHeight="1" x14ac:dyDescent="0.25">
      <c r="A255" s="2">
        <v>2024</v>
      </c>
      <c r="B255" s="3">
        <v>45292</v>
      </c>
      <c r="C255" s="3">
        <v>45382</v>
      </c>
      <c r="D255" s="2" t="s">
        <v>75</v>
      </c>
      <c r="E255" s="7" t="s">
        <v>826</v>
      </c>
      <c r="F255" s="5" t="s">
        <v>1531</v>
      </c>
      <c r="G255" s="8" t="s">
        <v>1532</v>
      </c>
      <c r="H255" s="16" t="s">
        <v>1533</v>
      </c>
      <c r="I255" s="17" t="s">
        <v>84</v>
      </c>
      <c r="J255" s="9" t="s">
        <v>1562</v>
      </c>
      <c r="K255" s="9" t="s">
        <v>445</v>
      </c>
      <c r="L255" s="9" t="s">
        <v>330</v>
      </c>
      <c r="M255" s="2" t="s">
        <v>86</v>
      </c>
      <c r="N255" s="2" t="s">
        <v>332</v>
      </c>
      <c r="O255" s="5">
        <v>1</v>
      </c>
      <c r="P255" s="4">
        <v>45279</v>
      </c>
      <c r="Q255" s="4">
        <f>P255+366</f>
        <v>45645</v>
      </c>
      <c r="R255" s="2" t="s">
        <v>332</v>
      </c>
      <c r="S255" s="15" t="s">
        <v>2155</v>
      </c>
      <c r="T255" s="12">
        <v>500</v>
      </c>
      <c r="U255" s="12">
        <f>T255</f>
        <v>500</v>
      </c>
      <c r="V255" s="13" t="s">
        <v>2974</v>
      </c>
      <c r="W255" s="13" t="s">
        <v>800</v>
      </c>
      <c r="X255" s="13" t="s">
        <v>802</v>
      </c>
      <c r="Y255" s="2" t="s">
        <v>89</v>
      </c>
      <c r="Z255" s="13" t="s">
        <v>802</v>
      </c>
      <c r="AA255" s="2" t="s">
        <v>803</v>
      </c>
      <c r="AB255" s="3">
        <v>45387</v>
      </c>
      <c r="AC255" s="2" t="s">
        <v>332</v>
      </c>
    </row>
    <row r="256" spans="1:29" ht="75" customHeight="1" x14ac:dyDescent="0.25">
      <c r="A256" s="2">
        <v>2024</v>
      </c>
      <c r="B256" s="3">
        <v>45292</v>
      </c>
      <c r="C256" s="3">
        <v>45382</v>
      </c>
      <c r="D256" s="2" t="s">
        <v>75</v>
      </c>
      <c r="E256" s="7" t="s">
        <v>827</v>
      </c>
      <c r="F256" s="5" t="s">
        <v>1531</v>
      </c>
      <c r="G256" s="8" t="s">
        <v>1532</v>
      </c>
      <c r="H256" s="16" t="s">
        <v>1533</v>
      </c>
      <c r="I256" s="17" t="s">
        <v>84</v>
      </c>
      <c r="J256" s="9" t="s">
        <v>338</v>
      </c>
      <c r="K256" s="9" t="s">
        <v>1563</v>
      </c>
      <c r="L256" s="9" t="s">
        <v>1564</v>
      </c>
      <c r="M256" s="2" t="s">
        <v>86</v>
      </c>
      <c r="N256" s="2" t="s">
        <v>332</v>
      </c>
      <c r="O256" s="5">
        <v>1</v>
      </c>
      <c r="P256" s="4">
        <v>45279</v>
      </c>
      <c r="Q256" s="4">
        <f>P256+366</f>
        <v>45645</v>
      </c>
      <c r="R256" s="2" t="s">
        <v>332</v>
      </c>
      <c r="S256" s="15" t="s">
        <v>2049</v>
      </c>
      <c r="T256" s="12">
        <v>500</v>
      </c>
      <c r="U256" s="12">
        <f>T256</f>
        <v>500</v>
      </c>
      <c r="V256" s="15" t="s">
        <v>2975</v>
      </c>
      <c r="W256" s="13" t="s">
        <v>800</v>
      </c>
      <c r="X256" s="13" t="s">
        <v>802</v>
      </c>
      <c r="Y256" s="2" t="s">
        <v>89</v>
      </c>
      <c r="Z256" s="13" t="s">
        <v>802</v>
      </c>
      <c r="AA256" s="2" t="s">
        <v>803</v>
      </c>
      <c r="AB256" s="3">
        <v>45387</v>
      </c>
      <c r="AC256" s="2" t="s">
        <v>332</v>
      </c>
    </row>
    <row r="257" spans="1:29" ht="75" customHeight="1" x14ac:dyDescent="0.25">
      <c r="A257" s="2">
        <v>2024</v>
      </c>
      <c r="B257" s="3">
        <v>45292</v>
      </c>
      <c r="C257" s="3">
        <v>45382</v>
      </c>
      <c r="D257" s="2" t="s">
        <v>75</v>
      </c>
      <c r="E257" s="7" t="s">
        <v>828</v>
      </c>
      <c r="F257" s="5" t="s">
        <v>1531</v>
      </c>
      <c r="G257" s="8" t="s">
        <v>1532</v>
      </c>
      <c r="H257" s="16" t="s">
        <v>1533</v>
      </c>
      <c r="I257" s="17" t="s">
        <v>84</v>
      </c>
      <c r="J257" s="9" t="s">
        <v>1544</v>
      </c>
      <c r="K257" s="9" t="s">
        <v>398</v>
      </c>
      <c r="L257" s="9" t="s">
        <v>493</v>
      </c>
      <c r="M257" s="2" t="s">
        <v>87</v>
      </c>
      <c r="N257" s="2" t="s">
        <v>332</v>
      </c>
      <c r="O257" s="5">
        <v>1</v>
      </c>
      <c r="P257" s="4">
        <v>45279</v>
      </c>
      <c r="Q257" s="4">
        <f>P257+366</f>
        <v>45645</v>
      </c>
      <c r="R257" s="2" t="s">
        <v>332</v>
      </c>
      <c r="S257" s="15" t="s">
        <v>2156</v>
      </c>
      <c r="T257" s="12">
        <v>1000</v>
      </c>
      <c r="U257" s="12">
        <f>T257</f>
        <v>1000</v>
      </c>
      <c r="V257" s="13" t="s">
        <v>2976</v>
      </c>
      <c r="W257" s="13" t="s">
        <v>800</v>
      </c>
      <c r="X257" s="13" t="s">
        <v>802</v>
      </c>
      <c r="Y257" s="2" t="s">
        <v>89</v>
      </c>
      <c r="Z257" s="13" t="s">
        <v>802</v>
      </c>
      <c r="AA257" s="2" t="s">
        <v>803</v>
      </c>
      <c r="AB257" s="3">
        <v>45387</v>
      </c>
      <c r="AC257" s="2" t="s">
        <v>332</v>
      </c>
    </row>
    <row r="258" spans="1:29" ht="75" customHeight="1" x14ac:dyDescent="0.25">
      <c r="A258" s="2">
        <v>2024</v>
      </c>
      <c r="B258" s="3">
        <v>45292</v>
      </c>
      <c r="C258" s="3">
        <v>45382</v>
      </c>
      <c r="D258" s="2" t="s">
        <v>75</v>
      </c>
      <c r="E258" s="7" t="s">
        <v>829</v>
      </c>
      <c r="F258" s="5" t="s">
        <v>1531</v>
      </c>
      <c r="G258" s="8" t="s">
        <v>1532</v>
      </c>
      <c r="H258" s="16" t="s">
        <v>1533</v>
      </c>
      <c r="I258" s="17" t="s">
        <v>84</v>
      </c>
      <c r="J258" s="9" t="s">
        <v>1544</v>
      </c>
      <c r="K258" s="9" t="s">
        <v>398</v>
      </c>
      <c r="L258" s="9" t="s">
        <v>493</v>
      </c>
      <c r="M258" s="2" t="s">
        <v>87</v>
      </c>
      <c r="N258" s="2" t="s">
        <v>332</v>
      </c>
      <c r="O258" s="5">
        <v>1</v>
      </c>
      <c r="P258" s="4">
        <v>45279</v>
      </c>
      <c r="Q258" s="4">
        <f t="shared" ref="Q258:Q270" si="9">P258+366</f>
        <v>45645</v>
      </c>
      <c r="R258" s="2" t="s">
        <v>332</v>
      </c>
      <c r="S258" s="15" t="s">
        <v>2157</v>
      </c>
      <c r="T258" s="12">
        <v>500</v>
      </c>
      <c r="U258" s="12">
        <f t="shared" ref="U258:U319" si="10">T258</f>
        <v>500</v>
      </c>
      <c r="V258" s="13" t="s">
        <v>2977</v>
      </c>
      <c r="W258" s="13" t="s">
        <v>800</v>
      </c>
      <c r="X258" s="13" t="s">
        <v>802</v>
      </c>
      <c r="Y258" s="2" t="s">
        <v>89</v>
      </c>
      <c r="Z258" s="13" t="s">
        <v>802</v>
      </c>
      <c r="AA258" s="2" t="s">
        <v>803</v>
      </c>
      <c r="AB258" s="3">
        <v>45387</v>
      </c>
      <c r="AC258" s="2" t="s">
        <v>332</v>
      </c>
    </row>
    <row r="259" spans="1:29" ht="75" customHeight="1" x14ac:dyDescent="0.25">
      <c r="A259" s="2">
        <v>2024</v>
      </c>
      <c r="B259" s="3">
        <v>45292</v>
      </c>
      <c r="C259" s="3">
        <v>45382</v>
      </c>
      <c r="D259" s="2" t="s">
        <v>75</v>
      </c>
      <c r="E259" s="7" t="s">
        <v>830</v>
      </c>
      <c r="F259" s="5" t="s">
        <v>1531</v>
      </c>
      <c r="G259" s="8" t="s">
        <v>1532</v>
      </c>
      <c r="H259" s="16" t="s">
        <v>1533</v>
      </c>
      <c r="I259" s="17" t="s">
        <v>84</v>
      </c>
      <c r="J259" s="9" t="s">
        <v>1565</v>
      </c>
      <c r="K259" s="9" t="s">
        <v>518</v>
      </c>
      <c r="L259" s="9" t="s">
        <v>334</v>
      </c>
      <c r="M259" s="2" t="s">
        <v>87</v>
      </c>
      <c r="N259" s="2" t="s">
        <v>332</v>
      </c>
      <c r="O259" s="5">
        <v>1</v>
      </c>
      <c r="P259" s="4">
        <v>45279</v>
      </c>
      <c r="Q259" s="4">
        <f t="shared" si="9"/>
        <v>45645</v>
      </c>
      <c r="R259" s="2" t="s">
        <v>332</v>
      </c>
      <c r="S259" s="15" t="s">
        <v>2158</v>
      </c>
      <c r="T259" s="12">
        <v>1000</v>
      </c>
      <c r="U259" s="12">
        <f t="shared" si="10"/>
        <v>1000</v>
      </c>
      <c r="V259" s="13" t="s">
        <v>2978</v>
      </c>
      <c r="W259" s="13" t="s">
        <v>800</v>
      </c>
      <c r="X259" s="13" t="s">
        <v>802</v>
      </c>
      <c r="Y259" s="2" t="s">
        <v>89</v>
      </c>
      <c r="Z259" s="13" t="s">
        <v>802</v>
      </c>
      <c r="AA259" s="2" t="s">
        <v>803</v>
      </c>
      <c r="AB259" s="3">
        <v>45387</v>
      </c>
      <c r="AC259" s="2" t="s">
        <v>332</v>
      </c>
    </row>
    <row r="260" spans="1:29" ht="75" customHeight="1" x14ac:dyDescent="0.25">
      <c r="A260" s="2">
        <v>2024</v>
      </c>
      <c r="B260" s="3">
        <v>45292</v>
      </c>
      <c r="C260" s="3">
        <v>45382</v>
      </c>
      <c r="D260" s="2" t="s">
        <v>75</v>
      </c>
      <c r="E260" s="7" t="s">
        <v>831</v>
      </c>
      <c r="F260" s="5" t="s">
        <v>1531</v>
      </c>
      <c r="G260" s="8" t="s">
        <v>1532</v>
      </c>
      <c r="H260" s="16" t="s">
        <v>1533</v>
      </c>
      <c r="I260" s="17" t="s">
        <v>84</v>
      </c>
      <c r="J260" s="9" t="s">
        <v>1566</v>
      </c>
      <c r="K260" s="9" t="s">
        <v>1567</v>
      </c>
      <c r="L260" s="9" t="s">
        <v>523</v>
      </c>
      <c r="M260" s="2" t="s">
        <v>87</v>
      </c>
      <c r="N260" s="2" t="s">
        <v>332</v>
      </c>
      <c r="O260" s="5">
        <v>1</v>
      </c>
      <c r="P260" s="4">
        <v>45279</v>
      </c>
      <c r="Q260" s="4">
        <f t="shared" si="9"/>
        <v>45645</v>
      </c>
      <c r="R260" s="2" t="s">
        <v>332</v>
      </c>
      <c r="S260" s="15" t="s">
        <v>2159</v>
      </c>
      <c r="T260" s="12">
        <v>1000</v>
      </c>
      <c r="U260" s="12">
        <f t="shared" si="10"/>
        <v>1000</v>
      </c>
      <c r="V260" s="13" t="s">
        <v>2979</v>
      </c>
      <c r="W260" s="13" t="s">
        <v>800</v>
      </c>
      <c r="X260" s="13" t="s">
        <v>802</v>
      </c>
      <c r="Y260" s="2" t="s">
        <v>89</v>
      </c>
      <c r="Z260" s="13" t="s">
        <v>802</v>
      </c>
      <c r="AA260" s="2" t="s">
        <v>803</v>
      </c>
      <c r="AB260" s="3">
        <v>45387</v>
      </c>
      <c r="AC260" s="2" t="s">
        <v>332</v>
      </c>
    </row>
    <row r="261" spans="1:29" ht="75" customHeight="1" x14ac:dyDescent="0.25">
      <c r="A261" s="2">
        <v>2024</v>
      </c>
      <c r="B261" s="3">
        <v>45292</v>
      </c>
      <c r="C261" s="3">
        <v>45382</v>
      </c>
      <c r="D261" s="2" t="s">
        <v>75</v>
      </c>
      <c r="E261" s="7" t="s">
        <v>832</v>
      </c>
      <c r="F261" s="5" t="s">
        <v>1531</v>
      </c>
      <c r="G261" s="8" t="s">
        <v>1532</v>
      </c>
      <c r="H261" s="16" t="s">
        <v>1533</v>
      </c>
      <c r="I261" s="17" t="s">
        <v>84</v>
      </c>
      <c r="J261" s="9" t="s">
        <v>1568</v>
      </c>
      <c r="K261" s="9" t="s">
        <v>552</v>
      </c>
      <c r="L261" s="9" t="s">
        <v>1569</v>
      </c>
      <c r="M261" s="2" t="s">
        <v>87</v>
      </c>
      <c r="N261" s="2" t="s">
        <v>332</v>
      </c>
      <c r="O261" s="5">
        <v>1</v>
      </c>
      <c r="P261" s="4">
        <v>45279</v>
      </c>
      <c r="Q261" s="4">
        <f t="shared" si="9"/>
        <v>45645</v>
      </c>
      <c r="R261" s="2" t="s">
        <v>332</v>
      </c>
      <c r="S261" s="15" t="s">
        <v>2160</v>
      </c>
      <c r="T261" s="12">
        <v>500</v>
      </c>
      <c r="U261" s="12">
        <f t="shared" si="10"/>
        <v>500</v>
      </c>
      <c r="V261" s="13" t="s">
        <v>2980</v>
      </c>
      <c r="W261" s="13" t="s">
        <v>800</v>
      </c>
      <c r="X261" s="13" t="s">
        <v>802</v>
      </c>
      <c r="Y261" s="2" t="s">
        <v>89</v>
      </c>
      <c r="Z261" s="13" t="s">
        <v>802</v>
      </c>
      <c r="AA261" s="2" t="s">
        <v>803</v>
      </c>
      <c r="AB261" s="3">
        <v>45387</v>
      </c>
      <c r="AC261" s="2" t="s">
        <v>332</v>
      </c>
    </row>
    <row r="262" spans="1:29" ht="75" customHeight="1" x14ac:dyDescent="0.25">
      <c r="A262" s="2">
        <v>2024</v>
      </c>
      <c r="B262" s="3">
        <v>45292</v>
      </c>
      <c r="C262" s="3">
        <v>45382</v>
      </c>
      <c r="D262" s="2" t="s">
        <v>75</v>
      </c>
      <c r="E262" s="7" t="s">
        <v>833</v>
      </c>
      <c r="F262" s="5" t="s">
        <v>1531</v>
      </c>
      <c r="G262" s="8" t="s">
        <v>1532</v>
      </c>
      <c r="H262" s="16" t="s">
        <v>1533</v>
      </c>
      <c r="I262" s="17" t="s">
        <v>84</v>
      </c>
      <c r="J262" s="9" t="s">
        <v>1570</v>
      </c>
      <c r="K262" s="9" t="s">
        <v>342</v>
      </c>
      <c r="L262" s="9" t="s">
        <v>368</v>
      </c>
      <c r="M262" s="2" t="s">
        <v>86</v>
      </c>
      <c r="N262" s="2" t="s">
        <v>332</v>
      </c>
      <c r="O262" s="5">
        <v>1</v>
      </c>
      <c r="P262" s="4">
        <v>45279</v>
      </c>
      <c r="Q262" s="4">
        <f t="shared" si="9"/>
        <v>45645</v>
      </c>
      <c r="R262" s="2" t="s">
        <v>332</v>
      </c>
      <c r="S262" s="15" t="s">
        <v>2161</v>
      </c>
      <c r="T262" s="12">
        <v>500</v>
      </c>
      <c r="U262" s="12">
        <f t="shared" si="10"/>
        <v>500</v>
      </c>
      <c r="V262" s="13" t="s">
        <v>2981</v>
      </c>
      <c r="W262" s="13" t="s">
        <v>800</v>
      </c>
      <c r="X262" s="13" t="s">
        <v>802</v>
      </c>
      <c r="Y262" s="2" t="s">
        <v>89</v>
      </c>
      <c r="Z262" s="13" t="s">
        <v>802</v>
      </c>
      <c r="AA262" s="2" t="s">
        <v>803</v>
      </c>
      <c r="AB262" s="3">
        <v>45387</v>
      </c>
      <c r="AC262" s="2" t="s">
        <v>332</v>
      </c>
    </row>
    <row r="263" spans="1:29" ht="75" customHeight="1" x14ac:dyDescent="0.25">
      <c r="A263" s="2">
        <v>2024</v>
      </c>
      <c r="B263" s="3">
        <v>45292</v>
      </c>
      <c r="C263" s="3">
        <v>45382</v>
      </c>
      <c r="D263" s="2" t="s">
        <v>75</v>
      </c>
      <c r="E263" s="7" t="s">
        <v>834</v>
      </c>
      <c r="F263" s="5" t="s">
        <v>1531</v>
      </c>
      <c r="G263" s="8" t="s">
        <v>1532</v>
      </c>
      <c r="H263" s="16" t="s">
        <v>1533</v>
      </c>
      <c r="I263" s="17" t="s">
        <v>84</v>
      </c>
      <c r="J263" s="9" t="s">
        <v>1571</v>
      </c>
      <c r="K263" s="9" t="s">
        <v>552</v>
      </c>
      <c r="L263" s="9" t="s">
        <v>1569</v>
      </c>
      <c r="M263" s="2" t="s">
        <v>87</v>
      </c>
      <c r="N263" s="2" t="s">
        <v>332</v>
      </c>
      <c r="O263" s="5">
        <v>1</v>
      </c>
      <c r="P263" s="4">
        <v>45279</v>
      </c>
      <c r="Q263" s="4">
        <f t="shared" si="9"/>
        <v>45645</v>
      </c>
      <c r="R263" s="2" t="s">
        <v>332</v>
      </c>
      <c r="S263" s="15" t="s">
        <v>2162</v>
      </c>
      <c r="T263" s="12">
        <v>500</v>
      </c>
      <c r="U263" s="12">
        <f t="shared" si="10"/>
        <v>500</v>
      </c>
      <c r="V263" s="13" t="s">
        <v>2982</v>
      </c>
      <c r="W263" s="13" t="s">
        <v>800</v>
      </c>
      <c r="X263" s="13" t="s">
        <v>802</v>
      </c>
      <c r="Y263" s="2" t="s">
        <v>89</v>
      </c>
      <c r="Z263" s="13" t="s">
        <v>802</v>
      </c>
      <c r="AA263" s="2" t="s">
        <v>803</v>
      </c>
      <c r="AB263" s="3">
        <v>45387</v>
      </c>
      <c r="AC263" s="2" t="s">
        <v>332</v>
      </c>
    </row>
    <row r="264" spans="1:29" ht="75" customHeight="1" x14ac:dyDescent="0.25">
      <c r="A264" s="2">
        <v>2024</v>
      </c>
      <c r="B264" s="3">
        <v>45292</v>
      </c>
      <c r="C264" s="3">
        <v>45382</v>
      </c>
      <c r="D264" s="2" t="s">
        <v>75</v>
      </c>
      <c r="E264" s="7" t="s">
        <v>835</v>
      </c>
      <c r="F264" s="5" t="s">
        <v>1531</v>
      </c>
      <c r="G264" s="8" t="s">
        <v>1532</v>
      </c>
      <c r="H264" s="16" t="s">
        <v>1533</v>
      </c>
      <c r="I264" s="17" t="s">
        <v>84</v>
      </c>
      <c r="J264" s="9" t="s">
        <v>1572</v>
      </c>
      <c r="K264" s="9" t="s">
        <v>1573</v>
      </c>
      <c r="L264" s="9" t="s">
        <v>1574</v>
      </c>
      <c r="M264" s="2" t="s">
        <v>87</v>
      </c>
      <c r="N264" s="2" t="s">
        <v>332</v>
      </c>
      <c r="O264" s="5">
        <v>1</v>
      </c>
      <c r="P264" s="4">
        <v>45280</v>
      </c>
      <c r="Q264" s="4">
        <f t="shared" si="9"/>
        <v>45646</v>
      </c>
      <c r="R264" s="2" t="s">
        <v>332</v>
      </c>
      <c r="S264" s="15" t="s">
        <v>2163</v>
      </c>
      <c r="T264" s="12">
        <v>1000</v>
      </c>
      <c r="U264" s="12">
        <f t="shared" si="10"/>
        <v>1000</v>
      </c>
      <c r="V264" s="13" t="s">
        <v>2983</v>
      </c>
      <c r="W264" s="13" t="s">
        <v>800</v>
      </c>
      <c r="X264" s="13" t="s">
        <v>802</v>
      </c>
      <c r="Y264" s="2" t="s">
        <v>89</v>
      </c>
      <c r="Z264" s="13" t="s">
        <v>802</v>
      </c>
      <c r="AA264" s="2" t="s">
        <v>803</v>
      </c>
      <c r="AB264" s="3">
        <v>45387</v>
      </c>
      <c r="AC264" s="2" t="s">
        <v>332</v>
      </c>
    </row>
    <row r="265" spans="1:29" ht="75" customHeight="1" x14ac:dyDescent="0.25">
      <c r="A265" s="2">
        <v>2024</v>
      </c>
      <c r="B265" s="3">
        <v>45292</v>
      </c>
      <c r="C265" s="3">
        <v>45382</v>
      </c>
      <c r="D265" s="2" t="s">
        <v>75</v>
      </c>
      <c r="E265" s="7" t="s">
        <v>836</v>
      </c>
      <c r="F265" s="5" t="s">
        <v>1531</v>
      </c>
      <c r="G265" s="8" t="s">
        <v>1532</v>
      </c>
      <c r="H265" s="16" t="s">
        <v>1533</v>
      </c>
      <c r="I265" s="17" t="s">
        <v>84</v>
      </c>
      <c r="J265" s="9" t="s">
        <v>1575</v>
      </c>
      <c r="K265" s="9" t="s">
        <v>1546</v>
      </c>
      <c r="L265" s="9" t="s">
        <v>368</v>
      </c>
      <c r="M265" s="2" t="s">
        <v>87</v>
      </c>
      <c r="N265" s="2" t="s">
        <v>332</v>
      </c>
      <c r="O265" s="5">
        <v>1</v>
      </c>
      <c r="P265" s="4">
        <v>45280</v>
      </c>
      <c r="Q265" s="4">
        <f t="shared" si="9"/>
        <v>45646</v>
      </c>
      <c r="R265" s="2" t="s">
        <v>332</v>
      </c>
      <c r="S265" s="15" t="s">
        <v>2164</v>
      </c>
      <c r="T265" s="12">
        <v>500</v>
      </c>
      <c r="U265" s="12">
        <f t="shared" si="10"/>
        <v>500</v>
      </c>
      <c r="V265" s="13" t="s">
        <v>2984</v>
      </c>
      <c r="W265" s="13" t="s">
        <v>800</v>
      </c>
      <c r="X265" s="13" t="s">
        <v>802</v>
      </c>
      <c r="Y265" s="2" t="s">
        <v>89</v>
      </c>
      <c r="Z265" s="13" t="s">
        <v>802</v>
      </c>
      <c r="AA265" s="2" t="s">
        <v>803</v>
      </c>
      <c r="AB265" s="3">
        <v>45387</v>
      </c>
      <c r="AC265" s="2" t="s">
        <v>332</v>
      </c>
    </row>
    <row r="266" spans="1:29" ht="75" customHeight="1" x14ac:dyDescent="0.25">
      <c r="A266" s="2">
        <v>2024</v>
      </c>
      <c r="B266" s="3">
        <v>45292</v>
      </c>
      <c r="C266" s="3">
        <v>45382</v>
      </c>
      <c r="D266" s="2" t="s">
        <v>75</v>
      </c>
      <c r="E266" s="7" t="s">
        <v>837</v>
      </c>
      <c r="F266" s="5" t="s">
        <v>1531</v>
      </c>
      <c r="G266" s="8" t="s">
        <v>1532</v>
      </c>
      <c r="H266" s="16" t="s">
        <v>1533</v>
      </c>
      <c r="I266" s="17" t="s">
        <v>84</v>
      </c>
      <c r="J266" s="9" t="s">
        <v>1536</v>
      </c>
      <c r="K266" s="9" t="s">
        <v>332</v>
      </c>
      <c r="L266" s="9" t="s">
        <v>332</v>
      </c>
      <c r="M266" s="2" t="s">
        <v>86</v>
      </c>
      <c r="N266" s="2" t="s">
        <v>332</v>
      </c>
      <c r="O266" s="5">
        <v>1</v>
      </c>
      <c r="P266" s="4">
        <v>45280</v>
      </c>
      <c r="Q266" s="4">
        <f t="shared" si="9"/>
        <v>45646</v>
      </c>
      <c r="R266" s="2" t="s">
        <v>332</v>
      </c>
      <c r="S266" s="15" t="s">
        <v>2165</v>
      </c>
      <c r="T266" s="12">
        <v>1000</v>
      </c>
      <c r="U266" s="12">
        <f t="shared" si="10"/>
        <v>1000</v>
      </c>
      <c r="V266" s="13" t="s">
        <v>2985</v>
      </c>
      <c r="W266" s="13" t="s">
        <v>800</v>
      </c>
      <c r="X266" s="13" t="s">
        <v>802</v>
      </c>
      <c r="Y266" s="2" t="s">
        <v>89</v>
      </c>
      <c r="Z266" s="13" t="s">
        <v>802</v>
      </c>
      <c r="AA266" s="2" t="s">
        <v>803</v>
      </c>
      <c r="AB266" s="3">
        <v>45387</v>
      </c>
      <c r="AC266" s="2" t="s">
        <v>332</v>
      </c>
    </row>
    <row r="267" spans="1:29" ht="75" customHeight="1" x14ac:dyDescent="0.25">
      <c r="A267" s="2">
        <v>2024</v>
      </c>
      <c r="B267" s="3">
        <v>45292</v>
      </c>
      <c r="C267" s="3">
        <v>45382</v>
      </c>
      <c r="D267" s="2" t="s">
        <v>75</v>
      </c>
      <c r="E267" s="7" t="s">
        <v>838</v>
      </c>
      <c r="F267" s="5" t="s">
        <v>1531</v>
      </c>
      <c r="G267" s="8" t="s">
        <v>1532</v>
      </c>
      <c r="H267" s="16" t="s">
        <v>1533</v>
      </c>
      <c r="I267" s="17" t="s">
        <v>84</v>
      </c>
      <c r="J267" s="9" t="s">
        <v>1576</v>
      </c>
      <c r="K267" s="9" t="s">
        <v>334</v>
      </c>
      <c r="L267" s="9" t="s">
        <v>348</v>
      </c>
      <c r="M267" s="2" t="s">
        <v>87</v>
      </c>
      <c r="N267" s="2" t="s">
        <v>332</v>
      </c>
      <c r="O267" s="5">
        <v>1</v>
      </c>
      <c r="P267" s="4">
        <v>45280</v>
      </c>
      <c r="Q267" s="4">
        <f t="shared" si="9"/>
        <v>45646</v>
      </c>
      <c r="R267" s="2" t="s">
        <v>332</v>
      </c>
      <c r="S267" s="15" t="s">
        <v>2166</v>
      </c>
      <c r="T267" s="12">
        <v>500</v>
      </c>
      <c r="U267" s="12">
        <f t="shared" si="10"/>
        <v>500</v>
      </c>
      <c r="V267" s="13" t="s">
        <v>2986</v>
      </c>
      <c r="W267" s="13" t="s">
        <v>800</v>
      </c>
      <c r="X267" s="13" t="s">
        <v>802</v>
      </c>
      <c r="Y267" s="2" t="s">
        <v>89</v>
      </c>
      <c r="Z267" s="13" t="s">
        <v>802</v>
      </c>
      <c r="AA267" s="2" t="s">
        <v>803</v>
      </c>
      <c r="AB267" s="3">
        <v>45387</v>
      </c>
      <c r="AC267" s="2" t="s">
        <v>332</v>
      </c>
    </row>
    <row r="268" spans="1:29" ht="75" customHeight="1" x14ac:dyDescent="0.25">
      <c r="A268" s="2">
        <v>2024</v>
      </c>
      <c r="B268" s="3">
        <v>45292</v>
      </c>
      <c r="C268" s="3">
        <v>45382</v>
      </c>
      <c r="D268" s="2" t="s">
        <v>75</v>
      </c>
      <c r="E268" s="7" t="s">
        <v>839</v>
      </c>
      <c r="F268" s="5" t="s">
        <v>1531</v>
      </c>
      <c r="G268" s="8" t="s">
        <v>1532</v>
      </c>
      <c r="H268" s="16" t="s">
        <v>1533</v>
      </c>
      <c r="I268" s="17" t="s">
        <v>84</v>
      </c>
      <c r="J268" s="9" t="s">
        <v>496</v>
      </c>
      <c r="K268" s="9" t="s">
        <v>327</v>
      </c>
      <c r="L268" s="9" t="s">
        <v>552</v>
      </c>
      <c r="M268" s="2" t="s">
        <v>86</v>
      </c>
      <c r="N268" s="2" t="s">
        <v>332</v>
      </c>
      <c r="O268" s="5">
        <v>1</v>
      </c>
      <c r="P268" s="4">
        <v>45280</v>
      </c>
      <c r="Q268" s="4">
        <f t="shared" si="9"/>
        <v>45646</v>
      </c>
      <c r="R268" s="2" t="s">
        <v>332</v>
      </c>
      <c r="S268" s="15" t="s">
        <v>2167</v>
      </c>
      <c r="T268" s="12">
        <v>500</v>
      </c>
      <c r="U268" s="12">
        <f t="shared" si="10"/>
        <v>500</v>
      </c>
      <c r="V268" s="13" t="s">
        <v>2987</v>
      </c>
      <c r="W268" s="13" t="s">
        <v>800</v>
      </c>
      <c r="X268" s="13" t="s">
        <v>802</v>
      </c>
      <c r="Y268" s="2" t="s">
        <v>89</v>
      </c>
      <c r="Z268" s="13" t="s">
        <v>802</v>
      </c>
      <c r="AA268" s="2" t="s">
        <v>803</v>
      </c>
      <c r="AB268" s="3">
        <v>45387</v>
      </c>
      <c r="AC268" s="2" t="s">
        <v>332</v>
      </c>
    </row>
    <row r="269" spans="1:29" ht="75" customHeight="1" x14ac:dyDescent="0.25">
      <c r="A269" s="2">
        <v>2024</v>
      </c>
      <c r="B269" s="3">
        <v>45292</v>
      </c>
      <c r="C269" s="3">
        <v>45382</v>
      </c>
      <c r="D269" s="2" t="s">
        <v>75</v>
      </c>
      <c r="E269" s="7" t="s">
        <v>840</v>
      </c>
      <c r="F269" s="5" t="s">
        <v>1531</v>
      </c>
      <c r="G269" s="8" t="s">
        <v>1532</v>
      </c>
      <c r="H269" s="16" t="s">
        <v>1533</v>
      </c>
      <c r="I269" s="17" t="s">
        <v>84</v>
      </c>
      <c r="J269" s="9" t="s">
        <v>1577</v>
      </c>
      <c r="K269" s="9" t="s">
        <v>351</v>
      </c>
      <c r="L269" s="9" t="s">
        <v>408</v>
      </c>
      <c r="M269" s="2" t="s">
        <v>86</v>
      </c>
      <c r="N269" s="2" t="s">
        <v>332</v>
      </c>
      <c r="O269" s="5">
        <v>1</v>
      </c>
      <c r="P269" s="4">
        <v>45280</v>
      </c>
      <c r="Q269" s="4">
        <f t="shared" si="9"/>
        <v>45646</v>
      </c>
      <c r="R269" s="2" t="s">
        <v>332</v>
      </c>
      <c r="S269" s="15" t="s">
        <v>2168</v>
      </c>
      <c r="T269" s="12">
        <v>1500</v>
      </c>
      <c r="U269" s="12">
        <f t="shared" si="10"/>
        <v>1500</v>
      </c>
      <c r="V269" s="13" t="s">
        <v>2988</v>
      </c>
      <c r="W269" s="13" t="s">
        <v>800</v>
      </c>
      <c r="X269" s="13" t="s">
        <v>802</v>
      </c>
      <c r="Y269" s="2" t="s">
        <v>89</v>
      </c>
      <c r="Z269" s="13" t="s">
        <v>802</v>
      </c>
      <c r="AA269" s="2" t="s">
        <v>803</v>
      </c>
      <c r="AB269" s="3">
        <v>45387</v>
      </c>
      <c r="AC269" s="2" t="s">
        <v>332</v>
      </c>
    </row>
    <row r="270" spans="1:29" ht="75" customHeight="1" x14ac:dyDescent="0.25">
      <c r="A270" s="2">
        <v>2024</v>
      </c>
      <c r="B270" s="3">
        <v>45292</v>
      </c>
      <c r="C270" s="3">
        <v>45382</v>
      </c>
      <c r="D270" s="2" t="s">
        <v>75</v>
      </c>
      <c r="E270" s="7" t="s">
        <v>841</v>
      </c>
      <c r="F270" s="5" t="s">
        <v>1531</v>
      </c>
      <c r="G270" s="8" t="s">
        <v>1532</v>
      </c>
      <c r="H270" s="16" t="s">
        <v>1533</v>
      </c>
      <c r="I270" s="17" t="s">
        <v>84</v>
      </c>
      <c r="J270" s="9" t="s">
        <v>1578</v>
      </c>
      <c r="K270" s="9" t="s">
        <v>445</v>
      </c>
      <c r="L270" s="9" t="s">
        <v>334</v>
      </c>
      <c r="M270" s="2" t="s">
        <v>86</v>
      </c>
      <c r="N270" s="2" t="s">
        <v>332</v>
      </c>
      <c r="O270" s="5">
        <v>1</v>
      </c>
      <c r="P270" s="4">
        <v>45280</v>
      </c>
      <c r="Q270" s="4">
        <f t="shared" si="9"/>
        <v>45646</v>
      </c>
      <c r="R270" s="2" t="s">
        <v>332</v>
      </c>
      <c r="S270" s="15" t="s">
        <v>2169</v>
      </c>
      <c r="T270" s="12">
        <v>146.82</v>
      </c>
      <c r="U270" s="12">
        <f t="shared" si="10"/>
        <v>146.82</v>
      </c>
      <c r="V270" s="13" t="s">
        <v>640</v>
      </c>
      <c r="W270" s="13" t="s">
        <v>800</v>
      </c>
      <c r="X270" s="13" t="s">
        <v>802</v>
      </c>
      <c r="Y270" s="2" t="s">
        <v>89</v>
      </c>
      <c r="Z270" s="13" t="s">
        <v>802</v>
      </c>
      <c r="AA270" s="2" t="s">
        <v>803</v>
      </c>
      <c r="AB270" s="3">
        <v>45387</v>
      </c>
      <c r="AC270" s="2" t="s">
        <v>332</v>
      </c>
    </row>
    <row r="271" spans="1:29" ht="75" customHeight="1" x14ac:dyDescent="0.25">
      <c r="A271" s="2">
        <v>2024</v>
      </c>
      <c r="B271" s="3">
        <v>45292</v>
      </c>
      <c r="C271" s="3">
        <v>45382</v>
      </c>
      <c r="D271" s="2" t="s">
        <v>75</v>
      </c>
      <c r="E271" s="7" t="s">
        <v>842</v>
      </c>
      <c r="F271" s="5" t="s">
        <v>1531</v>
      </c>
      <c r="G271" s="8" t="s">
        <v>1532</v>
      </c>
      <c r="H271" s="16" t="s">
        <v>1533</v>
      </c>
      <c r="I271" s="17" t="s">
        <v>84</v>
      </c>
      <c r="J271" s="9" t="s">
        <v>1579</v>
      </c>
      <c r="K271" s="9" t="s">
        <v>1551</v>
      </c>
      <c r="L271" s="9" t="s">
        <v>330</v>
      </c>
      <c r="M271" s="2" t="s">
        <v>86</v>
      </c>
      <c r="N271" s="2" t="s">
        <v>332</v>
      </c>
      <c r="O271" s="5">
        <v>1</v>
      </c>
      <c r="P271" s="4">
        <v>45286</v>
      </c>
      <c r="Q271" s="4">
        <f>P271+366</f>
        <v>45652</v>
      </c>
      <c r="R271" s="2" t="s">
        <v>332</v>
      </c>
      <c r="S271" s="15" t="s">
        <v>2170</v>
      </c>
      <c r="T271" s="12">
        <v>500</v>
      </c>
      <c r="U271" s="12">
        <f>T271</f>
        <v>500</v>
      </c>
      <c r="V271" s="15" t="s">
        <v>2989</v>
      </c>
      <c r="W271" s="13" t="s">
        <v>800</v>
      </c>
      <c r="X271" s="13" t="s">
        <v>802</v>
      </c>
      <c r="Y271" s="2" t="s">
        <v>89</v>
      </c>
      <c r="Z271" s="13" t="s">
        <v>802</v>
      </c>
      <c r="AA271" s="2" t="s">
        <v>803</v>
      </c>
      <c r="AB271" s="3">
        <v>45387</v>
      </c>
      <c r="AC271" s="2" t="s">
        <v>332</v>
      </c>
    </row>
    <row r="272" spans="1:29" ht="75" customHeight="1" x14ac:dyDescent="0.25">
      <c r="A272" s="2">
        <v>2024</v>
      </c>
      <c r="B272" s="3">
        <v>45292</v>
      </c>
      <c r="C272" s="3">
        <v>45382</v>
      </c>
      <c r="D272" s="2" t="s">
        <v>75</v>
      </c>
      <c r="E272" s="7" t="s">
        <v>843</v>
      </c>
      <c r="F272" s="5" t="s">
        <v>1531</v>
      </c>
      <c r="G272" s="8" t="s">
        <v>1532</v>
      </c>
      <c r="H272" s="16" t="s">
        <v>1533</v>
      </c>
      <c r="I272" s="17" t="s">
        <v>84</v>
      </c>
      <c r="J272" s="9" t="s">
        <v>1580</v>
      </c>
      <c r="K272" s="9" t="s">
        <v>1574</v>
      </c>
      <c r="L272" s="9" t="s">
        <v>351</v>
      </c>
      <c r="M272" s="2" t="s">
        <v>86</v>
      </c>
      <c r="N272" s="2" t="s">
        <v>332</v>
      </c>
      <c r="O272" s="5">
        <v>1</v>
      </c>
      <c r="P272" s="4">
        <v>45294</v>
      </c>
      <c r="Q272" s="4">
        <f t="shared" ref="Q272:Q319" si="11">P272+366</f>
        <v>45660</v>
      </c>
      <c r="R272" s="2" t="s">
        <v>332</v>
      </c>
      <c r="S272" s="15" t="s">
        <v>2171</v>
      </c>
      <c r="T272" s="12">
        <v>2244.37</v>
      </c>
      <c r="U272" s="12">
        <f t="shared" si="10"/>
        <v>2244.37</v>
      </c>
      <c r="V272" s="13" t="s">
        <v>2990</v>
      </c>
      <c r="W272" s="13" t="s">
        <v>800</v>
      </c>
      <c r="X272" s="13" t="s">
        <v>802</v>
      </c>
      <c r="Y272" s="2" t="s">
        <v>89</v>
      </c>
      <c r="Z272" s="13" t="s">
        <v>802</v>
      </c>
      <c r="AA272" s="2" t="s">
        <v>803</v>
      </c>
      <c r="AB272" s="3">
        <v>45387</v>
      </c>
      <c r="AC272" s="2" t="s">
        <v>332</v>
      </c>
    </row>
    <row r="273" spans="1:29" ht="75" customHeight="1" x14ac:dyDescent="0.25">
      <c r="A273" s="2">
        <v>2024</v>
      </c>
      <c r="B273" s="3">
        <v>45292</v>
      </c>
      <c r="C273" s="3">
        <v>45382</v>
      </c>
      <c r="D273" s="2" t="s">
        <v>75</v>
      </c>
      <c r="E273" s="7" t="s">
        <v>844</v>
      </c>
      <c r="F273" s="5" t="s">
        <v>1531</v>
      </c>
      <c r="G273" s="8" t="s">
        <v>1532</v>
      </c>
      <c r="H273" s="16" t="s">
        <v>1533</v>
      </c>
      <c r="I273" s="17" t="s">
        <v>84</v>
      </c>
      <c r="J273" s="9" t="s">
        <v>370</v>
      </c>
      <c r="K273" s="9" t="s">
        <v>365</v>
      </c>
      <c r="L273" s="9" t="s">
        <v>371</v>
      </c>
      <c r="M273" s="2" t="s">
        <v>86</v>
      </c>
      <c r="N273" s="2" t="s">
        <v>332</v>
      </c>
      <c r="O273" s="5">
        <v>1</v>
      </c>
      <c r="P273" s="4">
        <v>45350</v>
      </c>
      <c r="Q273" s="4">
        <f>P273+366</f>
        <v>45716</v>
      </c>
      <c r="R273" s="2" t="s">
        <v>332</v>
      </c>
      <c r="S273" s="15" t="s">
        <v>2172</v>
      </c>
      <c r="T273" s="12">
        <v>372.17</v>
      </c>
      <c r="U273" s="12">
        <f>T273</f>
        <v>372.17</v>
      </c>
      <c r="V273" s="15" t="s">
        <v>628</v>
      </c>
      <c r="W273" s="13" t="s">
        <v>800</v>
      </c>
      <c r="X273" s="13" t="s">
        <v>802</v>
      </c>
      <c r="Y273" s="2" t="s">
        <v>89</v>
      </c>
      <c r="Z273" s="13" t="s">
        <v>802</v>
      </c>
      <c r="AA273" s="2" t="s">
        <v>803</v>
      </c>
      <c r="AB273" s="3">
        <v>45387</v>
      </c>
      <c r="AC273" s="2" t="s">
        <v>332</v>
      </c>
    </row>
    <row r="274" spans="1:29" ht="75" customHeight="1" x14ac:dyDescent="0.25">
      <c r="A274" s="2">
        <v>2024</v>
      </c>
      <c r="B274" s="3">
        <v>45292</v>
      </c>
      <c r="C274" s="3">
        <v>45382</v>
      </c>
      <c r="D274" s="2" t="s">
        <v>75</v>
      </c>
      <c r="E274" s="7" t="s">
        <v>845</v>
      </c>
      <c r="F274" s="5" t="s">
        <v>1531</v>
      </c>
      <c r="G274" s="8" t="s">
        <v>1532</v>
      </c>
      <c r="H274" s="16" t="s">
        <v>1533</v>
      </c>
      <c r="I274" s="17" t="s">
        <v>84</v>
      </c>
      <c r="J274" s="9" t="s">
        <v>370</v>
      </c>
      <c r="K274" s="9" t="s">
        <v>365</v>
      </c>
      <c r="L274" s="9" t="s">
        <v>371</v>
      </c>
      <c r="M274" s="2" t="s">
        <v>86</v>
      </c>
      <c r="N274" s="2" t="s">
        <v>332</v>
      </c>
      <c r="O274" s="5">
        <v>1</v>
      </c>
      <c r="P274" s="4">
        <v>45350</v>
      </c>
      <c r="Q274" s="4">
        <f>P274+366</f>
        <v>45716</v>
      </c>
      <c r="R274" s="2" t="s">
        <v>332</v>
      </c>
      <c r="S274" s="15" t="s">
        <v>2173</v>
      </c>
      <c r="T274" s="12">
        <v>315</v>
      </c>
      <c r="U274" s="12">
        <f>T274</f>
        <v>315</v>
      </c>
      <c r="V274" s="13" t="s">
        <v>629</v>
      </c>
      <c r="W274" s="13" t="s">
        <v>800</v>
      </c>
      <c r="X274" s="13" t="s">
        <v>802</v>
      </c>
      <c r="Y274" s="2" t="s">
        <v>89</v>
      </c>
      <c r="Z274" s="13" t="s">
        <v>802</v>
      </c>
      <c r="AA274" s="2" t="s">
        <v>803</v>
      </c>
      <c r="AB274" s="3">
        <v>45387</v>
      </c>
      <c r="AC274" s="2" t="s">
        <v>332</v>
      </c>
    </row>
    <row r="275" spans="1:29" ht="75" customHeight="1" x14ac:dyDescent="0.25">
      <c r="A275" s="2">
        <v>2024</v>
      </c>
      <c r="B275" s="3">
        <v>45292</v>
      </c>
      <c r="C275" s="3">
        <v>45382</v>
      </c>
      <c r="D275" s="2" t="s">
        <v>75</v>
      </c>
      <c r="E275" s="7" t="s">
        <v>846</v>
      </c>
      <c r="F275" s="5" t="s">
        <v>1531</v>
      </c>
      <c r="G275" s="8" t="s">
        <v>1532</v>
      </c>
      <c r="H275" s="16" t="s">
        <v>1533</v>
      </c>
      <c r="I275" s="17" t="s">
        <v>84</v>
      </c>
      <c r="J275" s="9" t="s">
        <v>1581</v>
      </c>
      <c r="K275" s="9" t="s">
        <v>454</v>
      </c>
      <c r="L275" s="9" t="s">
        <v>357</v>
      </c>
      <c r="M275" s="2" t="s">
        <v>86</v>
      </c>
      <c r="N275" s="2" t="s">
        <v>332</v>
      </c>
      <c r="O275" s="5">
        <v>1</v>
      </c>
      <c r="P275" s="4">
        <v>45307</v>
      </c>
      <c r="Q275" s="4">
        <f t="shared" si="11"/>
        <v>45673</v>
      </c>
      <c r="R275" s="2" t="s">
        <v>332</v>
      </c>
      <c r="S275" s="15" t="s">
        <v>2174</v>
      </c>
      <c r="T275" s="12">
        <v>331.65</v>
      </c>
      <c r="U275" s="12">
        <f t="shared" si="10"/>
        <v>331.65</v>
      </c>
      <c r="V275" s="13" t="s">
        <v>2991</v>
      </c>
      <c r="W275" s="13" t="s">
        <v>800</v>
      </c>
      <c r="X275" s="13" t="s">
        <v>802</v>
      </c>
      <c r="Y275" s="2" t="s">
        <v>89</v>
      </c>
      <c r="Z275" s="13" t="s">
        <v>802</v>
      </c>
      <c r="AA275" s="2" t="s">
        <v>803</v>
      </c>
      <c r="AB275" s="3">
        <v>45387</v>
      </c>
      <c r="AC275" s="2" t="s">
        <v>332</v>
      </c>
    </row>
    <row r="276" spans="1:29" ht="75" customHeight="1" x14ac:dyDescent="0.25">
      <c r="A276" s="2">
        <v>2024</v>
      </c>
      <c r="B276" s="3">
        <v>45292</v>
      </c>
      <c r="C276" s="3">
        <v>45382</v>
      </c>
      <c r="D276" s="2" t="s">
        <v>75</v>
      </c>
      <c r="E276" s="7" t="s">
        <v>847</v>
      </c>
      <c r="F276" s="5" t="s">
        <v>1531</v>
      </c>
      <c r="G276" s="8" t="s">
        <v>1532</v>
      </c>
      <c r="H276" s="16" t="s">
        <v>1533</v>
      </c>
      <c r="I276" s="17" t="s">
        <v>84</v>
      </c>
      <c r="J276" s="9" t="s">
        <v>1581</v>
      </c>
      <c r="K276" s="9" t="s">
        <v>454</v>
      </c>
      <c r="L276" s="9" t="s">
        <v>357</v>
      </c>
      <c r="M276" s="2" t="s">
        <v>86</v>
      </c>
      <c r="N276" s="2" t="s">
        <v>332</v>
      </c>
      <c r="O276" s="5">
        <v>1</v>
      </c>
      <c r="P276" s="4">
        <v>45307</v>
      </c>
      <c r="Q276" s="4">
        <f t="shared" si="11"/>
        <v>45673</v>
      </c>
      <c r="R276" s="2" t="s">
        <v>332</v>
      </c>
      <c r="S276" s="15" t="s">
        <v>2175</v>
      </c>
      <c r="T276" s="12">
        <v>189.87</v>
      </c>
      <c r="U276" s="12">
        <f t="shared" si="10"/>
        <v>189.87</v>
      </c>
      <c r="V276" s="13" t="s">
        <v>2992</v>
      </c>
      <c r="W276" s="13" t="s">
        <v>800</v>
      </c>
      <c r="X276" s="13" t="s">
        <v>802</v>
      </c>
      <c r="Y276" s="2" t="s">
        <v>89</v>
      </c>
      <c r="Z276" s="13" t="s">
        <v>802</v>
      </c>
      <c r="AA276" s="2" t="s">
        <v>803</v>
      </c>
      <c r="AB276" s="3">
        <v>45387</v>
      </c>
      <c r="AC276" s="2" t="s">
        <v>332</v>
      </c>
    </row>
    <row r="277" spans="1:29" ht="75" customHeight="1" x14ac:dyDescent="0.25">
      <c r="A277" s="2">
        <v>2024</v>
      </c>
      <c r="B277" s="3">
        <v>45292</v>
      </c>
      <c r="C277" s="3">
        <v>45382</v>
      </c>
      <c r="D277" s="2" t="s">
        <v>75</v>
      </c>
      <c r="E277" s="7" t="s">
        <v>848</v>
      </c>
      <c r="F277" s="5" t="s">
        <v>1531</v>
      </c>
      <c r="G277" s="8" t="s">
        <v>1532</v>
      </c>
      <c r="H277" s="16" t="s">
        <v>1533</v>
      </c>
      <c r="I277" s="17" t="s">
        <v>84</v>
      </c>
      <c r="J277" s="9" t="s">
        <v>1581</v>
      </c>
      <c r="K277" s="9" t="s">
        <v>454</v>
      </c>
      <c r="L277" s="9" t="s">
        <v>357</v>
      </c>
      <c r="M277" s="2" t="s">
        <v>86</v>
      </c>
      <c r="N277" s="2" t="s">
        <v>332</v>
      </c>
      <c r="O277" s="5">
        <v>1</v>
      </c>
      <c r="P277" s="4">
        <v>45307</v>
      </c>
      <c r="Q277" s="4">
        <f t="shared" si="11"/>
        <v>45673</v>
      </c>
      <c r="R277" s="2" t="s">
        <v>332</v>
      </c>
      <c r="S277" s="15" t="s">
        <v>2176</v>
      </c>
      <c r="T277" s="12">
        <v>233.65</v>
      </c>
      <c r="U277" s="12">
        <f t="shared" si="10"/>
        <v>233.65</v>
      </c>
      <c r="V277" s="13" t="s">
        <v>2993</v>
      </c>
      <c r="W277" s="13" t="s">
        <v>800</v>
      </c>
      <c r="X277" s="13" t="s">
        <v>802</v>
      </c>
      <c r="Y277" s="2" t="s">
        <v>89</v>
      </c>
      <c r="Z277" s="13" t="s">
        <v>802</v>
      </c>
      <c r="AA277" s="2" t="s">
        <v>803</v>
      </c>
      <c r="AB277" s="3">
        <v>45387</v>
      </c>
      <c r="AC277" s="2" t="s">
        <v>332</v>
      </c>
    </row>
    <row r="278" spans="1:29" ht="75" customHeight="1" x14ac:dyDescent="0.25">
      <c r="A278" s="2">
        <v>2024</v>
      </c>
      <c r="B278" s="3">
        <v>45292</v>
      </c>
      <c r="C278" s="3">
        <v>45382</v>
      </c>
      <c r="D278" s="2" t="s">
        <v>75</v>
      </c>
      <c r="E278" s="7" t="s">
        <v>849</v>
      </c>
      <c r="F278" s="5" t="s">
        <v>1531</v>
      </c>
      <c r="G278" s="8" t="s">
        <v>1532</v>
      </c>
      <c r="H278" s="16" t="s">
        <v>1533</v>
      </c>
      <c r="I278" s="17" t="s">
        <v>84</v>
      </c>
      <c r="J278" s="9" t="s">
        <v>1582</v>
      </c>
      <c r="K278" s="9" t="s">
        <v>1583</v>
      </c>
      <c r="L278" s="9" t="s">
        <v>1584</v>
      </c>
      <c r="M278" s="2" t="s">
        <v>86</v>
      </c>
      <c r="N278" s="2" t="s">
        <v>332</v>
      </c>
      <c r="O278" s="5">
        <v>1</v>
      </c>
      <c r="P278" s="4">
        <v>45286</v>
      </c>
      <c r="Q278" s="4">
        <f>P278+366</f>
        <v>45652</v>
      </c>
      <c r="R278" s="2" t="s">
        <v>332</v>
      </c>
      <c r="S278" s="15" t="s">
        <v>2177</v>
      </c>
      <c r="T278" s="12">
        <v>500</v>
      </c>
      <c r="U278" s="12">
        <f>T278</f>
        <v>500</v>
      </c>
      <c r="V278" s="15" t="s">
        <v>2994</v>
      </c>
      <c r="W278" s="13" t="s">
        <v>800</v>
      </c>
      <c r="X278" s="13" t="s">
        <v>802</v>
      </c>
      <c r="Y278" s="2" t="s">
        <v>89</v>
      </c>
      <c r="Z278" s="13" t="s">
        <v>802</v>
      </c>
      <c r="AA278" s="2" t="s">
        <v>803</v>
      </c>
      <c r="AB278" s="3">
        <v>45387</v>
      </c>
      <c r="AC278" s="2" t="s">
        <v>332</v>
      </c>
    </row>
    <row r="279" spans="1:29" ht="75" customHeight="1" x14ac:dyDescent="0.25">
      <c r="A279" s="2">
        <v>2024</v>
      </c>
      <c r="B279" s="3">
        <v>45292</v>
      </c>
      <c r="C279" s="3">
        <v>45382</v>
      </c>
      <c r="D279" s="2" t="s">
        <v>75</v>
      </c>
      <c r="E279" s="7" t="s">
        <v>850</v>
      </c>
      <c r="F279" s="5" t="s">
        <v>1531</v>
      </c>
      <c r="G279" s="8" t="s">
        <v>1532</v>
      </c>
      <c r="H279" s="16" t="s">
        <v>1533</v>
      </c>
      <c r="I279" s="17" t="s">
        <v>84</v>
      </c>
      <c r="J279" s="9" t="s">
        <v>1585</v>
      </c>
      <c r="K279" s="9" t="s">
        <v>445</v>
      </c>
      <c r="L279" s="9" t="s">
        <v>378</v>
      </c>
      <c r="M279" s="2" t="s">
        <v>87</v>
      </c>
      <c r="N279" s="2" t="s">
        <v>332</v>
      </c>
      <c r="O279" s="5">
        <v>1</v>
      </c>
      <c r="P279" s="4">
        <v>45293</v>
      </c>
      <c r="Q279" s="4">
        <f>P279+366</f>
        <v>45659</v>
      </c>
      <c r="R279" s="2" t="s">
        <v>332</v>
      </c>
      <c r="S279" s="15" t="s">
        <v>2178</v>
      </c>
      <c r="T279" s="12">
        <v>500</v>
      </c>
      <c r="U279" s="12">
        <f>T279</f>
        <v>500</v>
      </c>
      <c r="V279" s="15" t="s">
        <v>2995</v>
      </c>
      <c r="W279" s="13" t="s">
        <v>800</v>
      </c>
      <c r="X279" s="13" t="s">
        <v>802</v>
      </c>
      <c r="Y279" s="2" t="s">
        <v>89</v>
      </c>
      <c r="Z279" s="13" t="s">
        <v>802</v>
      </c>
      <c r="AA279" s="2" t="s">
        <v>803</v>
      </c>
      <c r="AB279" s="3">
        <v>45387</v>
      </c>
      <c r="AC279" s="2" t="s">
        <v>332</v>
      </c>
    </row>
    <row r="280" spans="1:29" ht="75" customHeight="1" x14ac:dyDescent="0.25">
      <c r="A280" s="2">
        <v>2024</v>
      </c>
      <c r="B280" s="3">
        <v>45292</v>
      </c>
      <c r="C280" s="3">
        <v>45382</v>
      </c>
      <c r="D280" s="2" t="s">
        <v>75</v>
      </c>
      <c r="E280" s="7" t="s">
        <v>851</v>
      </c>
      <c r="F280" s="5" t="s">
        <v>1531</v>
      </c>
      <c r="G280" s="8" t="s">
        <v>1532</v>
      </c>
      <c r="H280" s="16" t="s">
        <v>1533</v>
      </c>
      <c r="I280" s="17" t="s">
        <v>84</v>
      </c>
      <c r="J280" s="9" t="s">
        <v>1536</v>
      </c>
      <c r="K280" s="9" t="s">
        <v>332</v>
      </c>
      <c r="L280" s="9" t="s">
        <v>332</v>
      </c>
      <c r="M280" s="2" t="s">
        <v>86</v>
      </c>
      <c r="N280" s="2" t="s">
        <v>332</v>
      </c>
      <c r="O280" s="5">
        <v>1</v>
      </c>
      <c r="P280" s="4">
        <v>45293</v>
      </c>
      <c r="Q280" s="4">
        <f>P280+366</f>
        <v>45659</v>
      </c>
      <c r="R280" s="2" t="s">
        <v>332</v>
      </c>
      <c r="S280" s="15" t="s">
        <v>2179</v>
      </c>
      <c r="T280" s="12">
        <v>500</v>
      </c>
      <c r="U280" s="12">
        <f>T280</f>
        <v>500</v>
      </c>
      <c r="V280" s="15" t="s">
        <v>2996</v>
      </c>
      <c r="W280" s="13" t="s">
        <v>800</v>
      </c>
      <c r="X280" s="13" t="s">
        <v>802</v>
      </c>
      <c r="Y280" s="2" t="s">
        <v>89</v>
      </c>
      <c r="Z280" s="13" t="s">
        <v>802</v>
      </c>
      <c r="AA280" s="2" t="s">
        <v>803</v>
      </c>
      <c r="AB280" s="3">
        <v>45387</v>
      </c>
      <c r="AC280" s="2" t="s">
        <v>332</v>
      </c>
    </row>
    <row r="281" spans="1:29" ht="75" customHeight="1" x14ac:dyDescent="0.25">
      <c r="A281" s="2">
        <v>2024</v>
      </c>
      <c r="B281" s="3">
        <v>45292</v>
      </c>
      <c r="C281" s="3">
        <v>45382</v>
      </c>
      <c r="D281" s="2" t="s">
        <v>75</v>
      </c>
      <c r="E281" s="7" t="s">
        <v>852</v>
      </c>
      <c r="F281" s="5" t="s">
        <v>1531</v>
      </c>
      <c r="G281" s="8" t="s">
        <v>1532</v>
      </c>
      <c r="H281" s="16" t="s">
        <v>1533</v>
      </c>
      <c r="I281" s="17" t="s">
        <v>84</v>
      </c>
      <c r="J281" s="9" t="s">
        <v>1586</v>
      </c>
      <c r="K281" s="9" t="s">
        <v>354</v>
      </c>
      <c r="L281" s="9" t="s">
        <v>368</v>
      </c>
      <c r="M281" s="2" t="s">
        <v>86</v>
      </c>
      <c r="N281" s="2" t="s">
        <v>332</v>
      </c>
      <c r="O281" s="5">
        <v>1</v>
      </c>
      <c r="P281" s="4">
        <v>45196</v>
      </c>
      <c r="Q281" s="4">
        <f t="shared" si="11"/>
        <v>45562</v>
      </c>
      <c r="R281" s="2" t="s">
        <v>332</v>
      </c>
      <c r="S281" s="15" t="s">
        <v>2180</v>
      </c>
      <c r="T281" s="12">
        <v>871</v>
      </c>
      <c r="U281" s="12">
        <f t="shared" si="10"/>
        <v>871</v>
      </c>
      <c r="V281" s="13" t="s">
        <v>575</v>
      </c>
      <c r="W281" s="13" t="s">
        <v>800</v>
      </c>
      <c r="X281" s="13" t="s">
        <v>802</v>
      </c>
      <c r="Y281" s="2" t="s">
        <v>89</v>
      </c>
      <c r="Z281" s="13" t="s">
        <v>802</v>
      </c>
      <c r="AA281" s="2" t="s">
        <v>803</v>
      </c>
      <c r="AB281" s="3">
        <v>45387</v>
      </c>
      <c r="AC281" s="2" t="s">
        <v>332</v>
      </c>
    </row>
    <row r="282" spans="1:29" ht="75" customHeight="1" x14ac:dyDescent="0.25">
      <c r="A282" s="2">
        <v>2024</v>
      </c>
      <c r="B282" s="3">
        <v>45292</v>
      </c>
      <c r="C282" s="3">
        <v>45382</v>
      </c>
      <c r="D282" s="2" t="s">
        <v>75</v>
      </c>
      <c r="E282" s="7" t="s">
        <v>853</v>
      </c>
      <c r="F282" s="5" t="s">
        <v>1531</v>
      </c>
      <c r="G282" s="8" t="s">
        <v>1532</v>
      </c>
      <c r="H282" s="16" t="s">
        <v>1533</v>
      </c>
      <c r="I282" s="17" t="s">
        <v>84</v>
      </c>
      <c r="J282" s="9" t="s">
        <v>1544</v>
      </c>
      <c r="K282" s="9" t="s">
        <v>398</v>
      </c>
      <c r="L282" s="9" t="s">
        <v>493</v>
      </c>
      <c r="M282" s="2" t="s">
        <v>87</v>
      </c>
      <c r="N282" s="2" t="s">
        <v>332</v>
      </c>
      <c r="O282" s="5">
        <v>1</v>
      </c>
      <c r="P282" s="4">
        <v>45279</v>
      </c>
      <c r="Q282" s="4">
        <f t="shared" si="11"/>
        <v>45645</v>
      </c>
      <c r="R282" s="2" t="s">
        <v>332</v>
      </c>
      <c r="S282" s="15" t="s">
        <v>2181</v>
      </c>
      <c r="T282" s="12">
        <v>500</v>
      </c>
      <c r="U282" s="12">
        <f t="shared" si="10"/>
        <v>500</v>
      </c>
      <c r="V282" s="13" t="s">
        <v>2997</v>
      </c>
      <c r="W282" s="13" t="s">
        <v>800</v>
      </c>
      <c r="X282" s="13" t="s">
        <v>802</v>
      </c>
      <c r="Y282" s="2" t="s">
        <v>89</v>
      </c>
      <c r="Z282" s="13" t="s">
        <v>802</v>
      </c>
      <c r="AA282" s="2" t="s">
        <v>803</v>
      </c>
      <c r="AB282" s="3">
        <v>45387</v>
      </c>
      <c r="AC282" s="2" t="s">
        <v>332</v>
      </c>
    </row>
    <row r="283" spans="1:29" ht="75" customHeight="1" x14ac:dyDescent="0.25">
      <c r="A283" s="2">
        <v>2024</v>
      </c>
      <c r="B283" s="3">
        <v>45292</v>
      </c>
      <c r="C283" s="3">
        <v>45382</v>
      </c>
      <c r="D283" s="2" t="s">
        <v>75</v>
      </c>
      <c r="E283" s="7" t="s">
        <v>854</v>
      </c>
      <c r="F283" s="5" t="s">
        <v>1531</v>
      </c>
      <c r="G283" s="8" t="s">
        <v>1532</v>
      </c>
      <c r="H283" s="16" t="s">
        <v>1533</v>
      </c>
      <c r="I283" s="17" t="s">
        <v>84</v>
      </c>
      <c r="J283" s="9" t="s">
        <v>1587</v>
      </c>
      <c r="K283" s="9" t="s">
        <v>398</v>
      </c>
      <c r="L283" s="9" t="s">
        <v>493</v>
      </c>
      <c r="M283" s="2" t="s">
        <v>87</v>
      </c>
      <c r="N283" s="2" t="s">
        <v>332</v>
      </c>
      <c r="O283" s="5">
        <v>1</v>
      </c>
      <c r="P283" s="4">
        <v>45293</v>
      </c>
      <c r="Q283" s="4">
        <f t="shared" si="11"/>
        <v>45659</v>
      </c>
      <c r="R283" s="2" t="s">
        <v>332</v>
      </c>
      <c r="S283" s="15" t="s">
        <v>2182</v>
      </c>
      <c r="T283" s="12">
        <v>500</v>
      </c>
      <c r="U283" s="12">
        <f t="shared" si="10"/>
        <v>500</v>
      </c>
      <c r="V283" s="15" t="s">
        <v>2998</v>
      </c>
      <c r="W283" s="13" t="s">
        <v>800</v>
      </c>
      <c r="X283" s="13" t="s">
        <v>802</v>
      </c>
      <c r="Y283" s="2" t="s">
        <v>89</v>
      </c>
      <c r="Z283" s="13" t="s">
        <v>802</v>
      </c>
      <c r="AA283" s="2" t="s">
        <v>803</v>
      </c>
      <c r="AB283" s="3">
        <v>45387</v>
      </c>
      <c r="AC283" s="2" t="s">
        <v>332</v>
      </c>
    </row>
    <row r="284" spans="1:29" ht="75" customHeight="1" x14ac:dyDescent="0.25">
      <c r="A284" s="2">
        <v>2024</v>
      </c>
      <c r="B284" s="3">
        <v>45292</v>
      </c>
      <c r="C284" s="3">
        <v>45382</v>
      </c>
      <c r="D284" s="2" t="s">
        <v>75</v>
      </c>
      <c r="E284" s="7" t="s">
        <v>855</v>
      </c>
      <c r="F284" s="5" t="s">
        <v>1531</v>
      </c>
      <c r="G284" s="8" t="s">
        <v>1532</v>
      </c>
      <c r="H284" s="16" t="s">
        <v>1533</v>
      </c>
      <c r="I284" s="17" t="s">
        <v>84</v>
      </c>
      <c r="J284" s="9" t="s">
        <v>1588</v>
      </c>
      <c r="K284" s="9" t="s">
        <v>345</v>
      </c>
      <c r="L284" s="9" t="s">
        <v>1549</v>
      </c>
      <c r="M284" s="2" t="s">
        <v>86</v>
      </c>
      <c r="N284" s="2" t="s">
        <v>332</v>
      </c>
      <c r="O284" s="5">
        <v>1</v>
      </c>
      <c r="P284" s="4">
        <v>45293</v>
      </c>
      <c r="Q284" s="4">
        <f t="shared" si="11"/>
        <v>45659</v>
      </c>
      <c r="R284" s="2" t="s">
        <v>332</v>
      </c>
      <c r="S284" s="15" t="s">
        <v>2183</v>
      </c>
      <c r="T284" s="12">
        <v>500</v>
      </c>
      <c r="U284" s="12">
        <f t="shared" si="10"/>
        <v>500</v>
      </c>
      <c r="V284" s="15" t="s">
        <v>2999</v>
      </c>
      <c r="W284" s="13" t="s">
        <v>800</v>
      </c>
      <c r="X284" s="13" t="s">
        <v>802</v>
      </c>
      <c r="Y284" s="2" t="s">
        <v>89</v>
      </c>
      <c r="Z284" s="13" t="s">
        <v>802</v>
      </c>
      <c r="AA284" s="2" t="s">
        <v>803</v>
      </c>
      <c r="AB284" s="3">
        <v>45387</v>
      </c>
      <c r="AC284" s="2" t="s">
        <v>332</v>
      </c>
    </row>
    <row r="285" spans="1:29" ht="75" customHeight="1" x14ac:dyDescent="0.25">
      <c r="A285" s="2">
        <v>2024</v>
      </c>
      <c r="B285" s="3">
        <v>45292</v>
      </c>
      <c r="C285" s="3">
        <v>45382</v>
      </c>
      <c r="D285" s="2" t="s">
        <v>75</v>
      </c>
      <c r="E285" s="7" t="s">
        <v>856</v>
      </c>
      <c r="F285" s="5" t="s">
        <v>1531</v>
      </c>
      <c r="G285" s="8" t="s">
        <v>1532</v>
      </c>
      <c r="H285" s="16" t="s">
        <v>1533</v>
      </c>
      <c r="I285" s="17" t="s">
        <v>84</v>
      </c>
      <c r="J285" s="9" t="s">
        <v>1589</v>
      </c>
      <c r="K285" s="9" t="s">
        <v>426</v>
      </c>
      <c r="L285" s="9" t="s">
        <v>359</v>
      </c>
      <c r="M285" s="2" t="s">
        <v>86</v>
      </c>
      <c r="N285" s="2" t="s">
        <v>332</v>
      </c>
      <c r="O285" s="5">
        <v>1</v>
      </c>
      <c r="P285" s="4">
        <v>45293</v>
      </c>
      <c r="Q285" s="4">
        <f t="shared" si="11"/>
        <v>45659</v>
      </c>
      <c r="R285" s="2" t="s">
        <v>332</v>
      </c>
      <c r="S285" s="15" t="s">
        <v>2184</v>
      </c>
      <c r="T285" s="12">
        <v>500</v>
      </c>
      <c r="U285" s="12">
        <f t="shared" si="10"/>
        <v>500</v>
      </c>
      <c r="V285" s="15" t="s">
        <v>3000</v>
      </c>
      <c r="W285" s="13" t="s">
        <v>800</v>
      </c>
      <c r="X285" s="13" t="s">
        <v>802</v>
      </c>
      <c r="Y285" s="2" t="s">
        <v>89</v>
      </c>
      <c r="Z285" s="13" t="s">
        <v>802</v>
      </c>
      <c r="AA285" s="2" t="s">
        <v>803</v>
      </c>
      <c r="AB285" s="3">
        <v>45387</v>
      </c>
      <c r="AC285" s="2" t="s">
        <v>332</v>
      </c>
    </row>
    <row r="286" spans="1:29" ht="75" customHeight="1" x14ac:dyDescent="0.25">
      <c r="A286" s="2">
        <v>2024</v>
      </c>
      <c r="B286" s="3">
        <v>45292</v>
      </c>
      <c r="C286" s="3">
        <v>45382</v>
      </c>
      <c r="D286" s="2" t="s">
        <v>75</v>
      </c>
      <c r="E286" s="7" t="s">
        <v>857</v>
      </c>
      <c r="F286" s="5" t="s">
        <v>1531</v>
      </c>
      <c r="G286" s="8" t="s">
        <v>1532</v>
      </c>
      <c r="H286" s="16" t="s">
        <v>1533</v>
      </c>
      <c r="I286" s="17" t="s">
        <v>84</v>
      </c>
      <c r="J286" s="9" t="s">
        <v>1536</v>
      </c>
      <c r="K286" s="9" t="s">
        <v>332</v>
      </c>
      <c r="L286" s="9" t="s">
        <v>332</v>
      </c>
      <c r="M286" s="2" t="s">
        <v>86</v>
      </c>
      <c r="N286" s="2" t="s">
        <v>332</v>
      </c>
      <c r="O286" s="5">
        <v>1</v>
      </c>
      <c r="P286" s="4">
        <v>45293</v>
      </c>
      <c r="Q286" s="4">
        <f t="shared" si="11"/>
        <v>45659</v>
      </c>
      <c r="R286" s="2" t="s">
        <v>332</v>
      </c>
      <c r="S286" s="15" t="s">
        <v>2185</v>
      </c>
      <c r="T286" s="12">
        <v>500</v>
      </c>
      <c r="U286" s="12">
        <f t="shared" si="10"/>
        <v>500</v>
      </c>
      <c r="V286" s="15" t="s">
        <v>3001</v>
      </c>
      <c r="W286" s="13" t="s">
        <v>800</v>
      </c>
      <c r="X286" s="13" t="s">
        <v>802</v>
      </c>
      <c r="Y286" s="2" t="s">
        <v>89</v>
      </c>
      <c r="Z286" s="13" t="s">
        <v>802</v>
      </c>
      <c r="AA286" s="2" t="s">
        <v>803</v>
      </c>
      <c r="AB286" s="3">
        <v>45387</v>
      </c>
      <c r="AC286" s="2" t="s">
        <v>332</v>
      </c>
    </row>
    <row r="287" spans="1:29" ht="75" customHeight="1" x14ac:dyDescent="0.25">
      <c r="A287" s="2">
        <v>2024</v>
      </c>
      <c r="B287" s="3">
        <v>45292</v>
      </c>
      <c r="C287" s="3">
        <v>45382</v>
      </c>
      <c r="D287" s="2" t="s">
        <v>75</v>
      </c>
      <c r="E287" s="7" t="s">
        <v>858</v>
      </c>
      <c r="F287" s="5" t="s">
        <v>1531</v>
      </c>
      <c r="G287" s="8" t="s">
        <v>1532</v>
      </c>
      <c r="H287" s="16" t="s">
        <v>1533</v>
      </c>
      <c r="I287" s="17" t="s">
        <v>84</v>
      </c>
      <c r="J287" s="9" t="s">
        <v>1590</v>
      </c>
      <c r="K287" s="9" t="s">
        <v>1591</v>
      </c>
      <c r="L287" s="9" t="s">
        <v>1592</v>
      </c>
      <c r="M287" s="2" t="s">
        <v>86</v>
      </c>
      <c r="N287" s="2" t="s">
        <v>332</v>
      </c>
      <c r="O287" s="5">
        <v>1</v>
      </c>
      <c r="P287" s="4">
        <v>45293</v>
      </c>
      <c r="Q287" s="4">
        <f t="shared" si="11"/>
        <v>45659</v>
      </c>
      <c r="R287" s="2" t="s">
        <v>332</v>
      </c>
      <c r="S287" s="15" t="s">
        <v>2186</v>
      </c>
      <c r="T287" s="12">
        <v>500</v>
      </c>
      <c r="U287" s="12">
        <f t="shared" si="10"/>
        <v>500</v>
      </c>
      <c r="V287" s="15" t="s">
        <v>3002</v>
      </c>
      <c r="W287" s="13" t="s">
        <v>800</v>
      </c>
      <c r="X287" s="13" t="s">
        <v>802</v>
      </c>
      <c r="Y287" s="2" t="s">
        <v>89</v>
      </c>
      <c r="Z287" s="13" t="s">
        <v>802</v>
      </c>
      <c r="AA287" s="2" t="s">
        <v>803</v>
      </c>
      <c r="AB287" s="3">
        <v>45387</v>
      </c>
      <c r="AC287" s="2" t="s">
        <v>332</v>
      </c>
    </row>
    <row r="288" spans="1:29" ht="75" customHeight="1" x14ac:dyDescent="0.25">
      <c r="A288" s="2">
        <v>2024</v>
      </c>
      <c r="B288" s="3">
        <v>45292</v>
      </c>
      <c r="C288" s="3">
        <v>45382</v>
      </c>
      <c r="D288" s="2" t="s">
        <v>75</v>
      </c>
      <c r="E288" s="7" t="s">
        <v>859</v>
      </c>
      <c r="F288" s="5" t="s">
        <v>1531</v>
      </c>
      <c r="G288" s="8" t="s">
        <v>1532</v>
      </c>
      <c r="H288" s="16" t="s">
        <v>1533</v>
      </c>
      <c r="I288" s="17" t="s">
        <v>84</v>
      </c>
      <c r="J288" s="9" t="s">
        <v>1548</v>
      </c>
      <c r="K288" s="9" t="s">
        <v>1549</v>
      </c>
      <c r="L288" s="9" t="s">
        <v>348</v>
      </c>
      <c r="M288" s="2" t="s">
        <v>86</v>
      </c>
      <c r="N288" s="2" t="s">
        <v>332</v>
      </c>
      <c r="O288" s="5">
        <v>1</v>
      </c>
      <c r="P288" s="4">
        <v>45293</v>
      </c>
      <c r="Q288" s="4">
        <f t="shared" si="11"/>
        <v>45659</v>
      </c>
      <c r="R288" s="2" t="s">
        <v>332</v>
      </c>
      <c r="S288" s="15" t="s">
        <v>2187</v>
      </c>
      <c r="T288" s="12">
        <v>500</v>
      </c>
      <c r="U288" s="12">
        <f t="shared" si="10"/>
        <v>500</v>
      </c>
      <c r="V288" s="15" t="s">
        <v>3003</v>
      </c>
      <c r="W288" s="13" t="s">
        <v>800</v>
      </c>
      <c r="X288" s="13" t="s">
        <v>802</v>
      </c>
      <c r="Y288" s="2" t="s">
        <v>89</v>
      </c>
      <c r="Z288" s="13" t="s">
        <v>802</v>
      </c>
      <c r="AA288" s="2" t="s">
        <v>803</v>
      </c>
      <c r="AB288" s="3">
        <v>45387</v>
      </c>
      <c r="AC288" s="2" t="s">
        <v>332</v>
      </c>
    </row>
    <row r="289" spans="1:29" ht="75" customHeight="1" x14ac:dyDescent="0.25">
      <c r="A289" s="2">
        <v>2024</v>
      </c>
      <c r="B289" s="3">
        <v>45292</v>
      </c>
      <c r="C289" s="3">
        <v>45382</v>
      </c>
      <c r="D289" s="2" t="s">
        <v>75</v>
      </c>
      <c r="E289" s="7" t="s">
        <v>860</v>
      </c>
      <c r="F289" s="5" t="s">
        <v>1531</v>
      </c>
      <c r="G289" s="8" t="s">
        <v>1532</v>
      </c>
      <c r="H289" s="16" t="s">
        <v>1533</v>
      </c>
      <c r="I289" s="17" t="s">
        <v>84</v>
      </c>
      <c r="J289" s="9" t="s">
        <v>487</v>
      </c>
      <c r="K289" s="9" t="s">
        <v>330</v>
      </c>
      <c r="L289" s="9" t="s">
        <v>445</v>
      </c>
      <c r="M289" s="2" t="s">
        <v>87</v>
      </c>
      <c r="N289" s="2" t="s">
        <v>332</v>
      </c>
      <c r="O289" s="5">
        <v>1</v>
      </c>
      <c r="P289" s="4">
        <v>45293</v>
      </c>
      <c r="Q289" s="4">
        <f t="shared" si="11"/>
        <v>45659</v>
      </c>
      <c r="R289" s="2" t="s">
        <v>332</v>
      </c>
      <c r="S289" s="15" t="s">
        <v>2188</v>
      </c>
      <c r="T289" s="12">
        <v>500</v>
      </c>
      <c r="U289" s="12">
        <f t="shared" si="10"/>
        <v>500</v>
      </c>
      <c r="V289" s="15" t="s">
        <v>3004</v>
      </c>
      <c r="W289" s="13" t="s">
        <v>800</v>
      </c>
      <c r="X289" s="13" t="s">
        <v>802</v>
      </c>
      <c r="Y289" s="2" t="s">
        <v>89</v>
      </c>
      <c r="Z289" s="13" t="s">
        <v>802</v>
      </c>
      <c r="AA289" s="2" t="s">
        <v>803</v>
      </c>
      <c r="AB289" s="3">
        <v>45387</v>
      </c>
      <c r="AC289" s="2" t="s">
        <v>332</v>
      </c>
    </row>
    <row r="290" spans="1:29" ht="75" customHeight="1" x14ac:dyDescent="0.25">
      <c r="A290" s="2">
        <v>2024</v>
      </c>
      <c r="B290" s="3">
        <v>45292</v>
      </c>
      <c r="C290" s="3">
        <v>45382</v>
      </c>
      <c r="D290" s="2" t="s">
        <v>75</v>
      </c>
      <c r="E290" s="7" t="s">
        <v>861</v>
      </c>
      <c r="F290" s="5" t="s">
        <v>1531</v>
      </c>
      <c r="G290" s="8" t="s">
        <v>1532</v>
      </c>
      <c r="H290" s="16" t="s">
        <v>1533</v>
      </c>
      <c r="I290" s="17" t="s">
        <v>84</v>
      </c>
      <c r="J290" s="9" t="s">
        <v>1593</v>
      </c>
      <c r="K290" s="9" t="s">
        <v>1594</v>
      </c>
      <c r="L290" s="9" t="s">
        <v>1595</v>
      </c>
      <c r="M290" s="2" t="s">
        <v>87</v>
      </c>
      <c r="N290" s="2" t="s">
        <v>332</v>
      </c>
      <c r="O290" s="5">
        <v>1</v>
      </c>
      <c r="P290" s="4">
        <v>45293</v>
      </c>
      <c r="Q290" s="4">
        <f t="shared" si="11"/>
        <v>45659</v>
      </c>
      <c r="R290" s="2" t="s">
        <v>332</v>
      </c>
      <c r="S290" s="15" t="s">
        <v>2189</v>
      </c>
      <c r="T290" s="12">
        <v>500</v>
      </c>
      <c r="U290" s="12">
        <f t="shared" si="10"/>
        <v>500</v>
      </c>
      <c r="V290" s="13" t="s">
        <v>3005</v>
      </c>
      <c r="W290" s="13" t="s">
        <v>800</v>
      </c>
      <c r="X290" s="13" t="s">
        <v>802</v>
      </c>
      <c r="Y290" s="2" t="s">
        <v>89</v>
      </c>
      <c r="Z290" s="13" t="s">
        <v>802</v>
      </c>
      <c r="AA290" s="2" t="s">
        <v>803</v>
      </c>
      <c r="AB290" s="3">
        <v>45387</v>
      </c>
      <c r="AC290" s="2" t="s">
        <v>332</v>
      </c>
    </row>
    <row r="291" spans="1:29" ht="75" customHeight="1" x14ac:dyDescent="0.25">
      <c r="A291" s="2">
        <v>2024</v>
      </c>
      <c r="B291" s="3">
        <v>45292</v>
      </c>
      <c r="C291" s="3">
        <v>45382</v>
      </c>
      <c r="D291" s="2" t="s">
        <v>75</v>
      </c>
      <c r="E291" s="7" t="s">
        <v>862</v>
      </c>
      <c r="F291" s="5" t="s">
        <v>1531</v>
      </c>
      <c r="G291" s="8" t="s">
        <v>1532</v>
      </c>
      <c r="H291" s="16" t="s">
        <v>1533</v>
      </c>
      <c r="I291" s="17" t="s">
        <v>84</v>
      </c>
      <c r="J291" s="9" t="s">
        <v>1596</v>
      </c>
      <c r="K291" s="9" t="s">
        <v>368</v>
      </c>
      <c r="L291" s="9" t="s">
        <v>1597</v>
      </c>
      <c r="M291" s="2" t="s">
        <v>87</v>
      </c>
      <c r="N291" s="2" t="s">
        <v>332</v>
      </c>
      <c r="O291" s="5">
        <v>1</v>
      </c>
      <c r="P291" s="4">
        <v>45295</v>
      </c>
      <c r="Q291" s="4">
        <f t="shared" si="11"/>
        <v>45661</v>
      </c>
      <c r="R291" s="2" t="s">
        <v>332</v>
      </c>
      <c r="S291" s="15" t="s">
        <v>2190</v>
      </c>
      <c r="T291" s="12">
        <v>180</v>
      </c>
      <c r="U291" s="12">
        <f t="shared" si="10"/>
        <v>180</v>
      </c>
      <c r="V291" s="13" t="s">
        <v>3006</v>
      </c>
      <c r="W291" s="13" t="s">
        <v>800</v>
      </c>
      <c r="X291" s="13" t="s">
        <v>802</v>
      </c>
      <c r="Y291" s="2" t="s">
        <v>89</v>
      </c>
      <c r="Z291" s="13" t="s">
        <v>802</v>
      </c>
      <c r="AA291" s="2" t="s">
        <v>803</v>
      </c>
      <c r="AB291" s="3">
        <v>45387</v>
      </c>
      <c r="AC291" s="2" t="s">
        <v>332</v>
      </c>
    </row>
    <row r="292" spans="1:29" ht="75" customHeight="1" x14ac:dyDescent="0.25">
      <c r="A292" s="2">
        <v>2024</v>
      </c>
      <c r="B292" s="3">
        <v>45292</v>
      </c>
      <c r="C292" s="3">
        <v>45382</v>
      </c>
      <c r="D292" s="2" t="s">
        <v>75</v>
      </c>
      <c r="E292" s="7" t="s">
        <v>863</v>
      </c>
      <c r="F292" s="5" t="s">
        <v>1531</v>
      </c>
      <c r="G292" s="8" t="s">
        <v>1532</v>
      </c>
      <c r="H292" s="16" t="s">
        <v>1533</v>
      </c>
      <c r="I292" s="17" t="s">
        <v>84</v>
      </c>
      <c r="J292" s="9" t="s">
        <v>1598</v>
      </c>
      <c r="K292" s="9" t="s">
        <v>1599</v>
      </c>
      <c r="L292" s="9" t="s">
        <v>368</v>
      </c>
      <c r="M292" s="2" t="s">
        <v>86</v>
      </c>
      <c r="N292" s="2" t="s">
        <v>332</v>
      </c>
      <c r="O292" s="5">
        <v>1</v>
      </c>
      <c r="P292" s="4">
        <v>45295</v>
      </c>
      <c r="Q292" s="4">
        <f t="shared" si="11"/>
        <v>45661</v>
      </c>
      <c r="R292" s="2" t="s">
        <v>332</v>
      </c>
      <c r="S292" s="15" t="s">
        <v>2191</v>
      </c>
      <c r="T292" s="12">
        <v>180</v>
      </c>
      <c r="U292" s="12">
        <f t="shared" si="10"/>
        <v>180</v>
      </c>
      <c r="V292" s="13" t="s">
        <v>3007</v>
      </c>
      <c r="W292" s="13" t="s">
        <v>800</v>
      </c>
      <c r="X292" s="13" t="s">
        <v>802</v>
      </c>
      <c r="Y292" s="2" t="s">
        <v>89</v>
      </c>
      <c r="Z292" s="13" t="s">
        <v>802</v>
      </c>
      <c r="AA292" s="2" t="s">
        <v>803</v>
      </c>
      <c r="AB292" s="3">
        <v>45387</v>
      </c>
      <c r="AC292" s="2" t="s">
        <v>332</v>
      </c>
    </row>
    <row r="293" spans="1:29" ht="75" customHeight="1" x14ac:dyDescent="0.25">
      <c r="A293" s="2">
        <v>2024</v>
      </c>
      <c r="B293" s="3">
        <v>45292</v>
      </c>
      <c r="C293" s="3">
        <v>45382</v>
      </c>
      <c r="D293" s="2" t="s">
        <v>75</v>
      </c>
      <c r="E293" s="7" t="s">
        <v>864</v>
      </c>
      <c r="F293" s="5" t="s">
        <v>1531</v>
      </c>
      <c r="G293" s="8" t="s">
        <v>1532</v>
      </c>
      <c r="H293" s="16" t="s">
        <v>1533</v>
      </c>
      <c r="I293" s="17" t="s">
        <v>84</v>
      </c>
      <c r="J293" s="9" t="s">
        <v>1600</v>
      </c>
      <c r="K293" s="9" t="s">
        <v>334</v>
      </c>
      <c r="L293" s="9" t="s">
        <v>493</v>
      </c>
      <c r="M293" s="2" t="s">
        <v>87</v>
      </c>
      <c r="N293" s="2" t="s">
        <v>332</v>
      </c>
      <c r="O293" s="5">
        <v>1</v>
      </c>
      <c r="P293" s="4">
        <v>45294</v>
      </c>
      <c r="Q293" s="4">
        <f t="shared" si="11"/>
        <v>45660</v>
      </c>
      <c r="R293" s="2" t="s">
        <v>332</v>
      </c>
      <c r="S293" s="15" t="s">
        <v>2192</v>
      </c>
      <c r="T293" s="12">
        <v>399.95</v>
      </c>
      <c r="U293" s="12">
        <f t="shared" si="10"/>
        <v>399.95</v>
      </c>
      <c r="V293" s="15" t="s">
        <v>630</v>
      </c>
      <c r="W293" s="13" t="s">
        <v>800</v>
      </c>
      <c r="X293" s="13" t="s">
        <v>802</v>
      </c>
      <c r="Y293" s="2" t="s">
        <v>89</v>
      </c>
      <c r="Z293" s="13" t="s">
        <v>802</v>
      </c>
      <c r="AA293" s="2" t="s">
        <v>803</v>
      </c>
      <c r="AB293" s="3">
        <v>45387</v>
      </c>
      <c r="AC293" s="2" t="s">
        <v>332</v>
      </c>
    </row>
    <row r="294" spans="1:29" ht="75" customHeight="1" x14ac:dyDescent="0.25">
      <c r="A294" s="2">
        <v>2024</v>
      </c>
      <c r="B294" s="3">
        <v>45292</v>
      </c>
      <c r="C294" s="3">
        <v>45382</v>
      </c>
      <c r="D294" s="2" t="s">
        <v>75</v>
      </c>
      <c r="E294" s="7" t="s">
        <v>865</v>
      </c>
      <c r="F294" s="5" t="s">
        <v>1531</v>
      </c>
      <c r="G294" s="11" t="s">
        <v>1532</v>
      </c>
      <c r="H294" s="16" t="s">
        <v>1533</v>
      </c>
      <c r="I294" s="17" t="s">
        <v>84</v>
      </c>
      <c r="J294" s="9" t="s">
        <v>1601</v>
      </c>
      <c r="K294" s="9" t="s">
        <v>1546</v>
      </c>
      <c r="L294" s="9" t="s">
        <v>481</v>
      </c>
      <c r="M294" s="2" t="s">
        <v>87</v>
      </c>
      <c r="N294" s="2" t="s">
        <v>332</v>
      </c>
      <c r="O294" s="5">
        <v>1</v>
      </c>
      <c r="P294" s="4">
        <v>45295</v>
      </c>
      <c r="Q294" s="4">
        <f t="shared" si="11"/>
        <v>45661</v>
      </c>
      <c r="R294" s="2" t="s">
        <v>332</v>
      </c>
      <c r="S294" s="15" t="s">
        <v>2193</v>
      </c>
      <c r="T294" s="12">
        <v>500</v>
      </c>
      <c r="U294" s="12">
        <f t="shared" si="10"/>
        <v>500</v>
      </c>
      <c r="V294" s="13" t="s">
        <v>3008</v>
      </c>
      <c r="W294" s="13" t="s">
        <v>800</v>
      </c>
      <c r="X294" s="13" t="s">
        <v>802</v>
      </c>
      <c r="Y294" s="2" t="s">
        <v>89</v>
      </c>
      <c r="Z294" s="13" t="s">
        <v>802</v>
      </c>
      <c r="AA294" s="2" t="s">
        <v>803</v>
      </c>
      <c r="AB294" s="3">
        <v>45387</v>
      </c>
      <c r="AC294" s="2" t="s">
        <v>332</v>
      </c>
    </row>
    <row r="295" spans="1:29" ht="75" customHeight="1" x14ac:dyDescent="0.25">
      <c r="A295" s="2">
        <v>2024</v>
      </c>
      <c r="B295" s="3">
        <v>45292</v>
      </c>
      <c r="C295" s="3">
        <v>45382</v>
      </c>
      <c r="D295" s="2" t="s">
        <v>75</v>
      </c>
      <c r="E295" s="7" t="s">
        <v>866</v>
      </c>
      <c r="F295" s="5" t="s">
        <v>1531</v>
      </c>
      <c r="G295" s="8" t="s">
        <v>1532</v>
      </c>
      <c r="H295" s="16" t="s">
        <v>1533</v>
      </c>
      <c r="I295" s="17" t="s">
        <v>84</v>
      </c>
      <c r="J295" s="9" t="s">
        <v>551</v>
      </c>
      <c r="K295" s="9" t="s">
        <v>408</v>
      </c>
      <c r="L295" s="9" t="s">
        <v>330</v>
      </c>
      <c r="M295" s="2" t="s">
        <v>86</v>
      </c>
      <c r="N295" s="2" t="s">
        <v>332</v>
      </c>
      <c r="O295" s="5">
        <v>1</v>
      </c>
      <c r="P295" s="4">
        <v>45295</v>
      </c>
      <c r="Q295" s="4">
        <f t="shared" si="11"/>
        <v>45661</v>
      </c>
      <c r="R295" s="2" t="s">
        <v>332</v>
      </c>
      <c r="S295" s="15" t="s">
        <v>2194</v>
      </c>
      <c r="T295" s="12">
        <v>791.1</v>
      </c>
      <c r="U295" s="12">
        <f t="shared" si="10"/>
        <v>791.1</v>
      </c>
      <c r="V295" s="13" t="s">
        <v>642</v>
      </c>
      <c r="W295" s="13" t="s">
        <v>800</v>
      </c>
      <c r="X295" s="13" t="s">
        <v>802</v>
      </c>
      <c r="Y295" s="2" t="s">
        <v>89</v>
      </c>
      <c r="Z295" s="13" t="s">
        <v>802</v>
      </c>
      <c r="AA295" s="2" t="s">
        <v>803</v>
      </c>
      <c r="AB295" s="3">
        <v>45387</v>
      </c>
      <c r="AC295" s="2" t="s">
        <v>332</v>
      </c>
    </row>
    <row r="296" spans="1:29" ht="75" customHeight="1" x14ac:dyDescent="0.25">
      <c r="A296" s="2">
        <v>2024</v>
      </c>
      <c r="B296" s="3">
        <v>45292</v>
      </c>
      <c r="C296" s="3">
        <v>45382</v>
      </c>
      <c r="D296" s="2" t="s">
        <v>75</v>
      </c>
      <c r="E296" s="7" t="s">
        <v>867</v>
      </c>
      <c r="F296" s="5" t="s">
        <v>1531</v>
      </c>
      <c r="G296" s="8" t="s">
        <v>1532</v>
      </c>
      <c r="H296" s="16" t="s">
        <v>1533</v>
      </c>
      <c r="I296" s="17" t="s">
        <v>84</v>
      </c>
      <c r="J296" s="9" t="s">
        <v>1602</v>
      </c>
      <c r="K296" s="9" t="s">
        <v>408</v>
      </c>
      <c r="L296" s="9" t="s">
        <v>1603</v>
      </c>
      <c r="M296" s="2" t="s">
        <v>86</v>
      </c>
      <c r="N296" s="2" t="s">
        <v>332</v>
      </c>
      <c r="O296" s="5">
        <v>1</v>
      </c>
      <c r="P296" s="4">
        <v>45295</v>
      </c>
      <c r="Q296" s="4">
        <f t="shared" si="11"/>
        <v>45661</v>
      </c>
      <c r="R296" s="2" t="s">
        <v>332</v>
      </c>
      <c r="S296" s="15" t="s">
        <v>2195</v>
      </c>
      <c r="T296" s="12">
        <v>435.42</v>
      </c>
      <c r="U296" s="12">
        <f t="shared" si="10"/>
        <v>435.42</v>
      </c>
      <c r="V296" s="15" t="s">
        <v>643</v>
      </c>
      <c r="W296" s="13" t="s">
        <v>800</v>
      </c>
      <c r="X296" s="13" t="s">
        <v>802</v>
      </c>
      <c r="Y296" s="2" t="s">
        <v>89</v>
      </c>
      <c r="Z296" s="13" t="s">
        <v>802</v>
      </c>
      <c r="AA296" s="2" t="s">
        <v>803</v>
      </c>
      <c r="AB296" s="3">
        <v>45387</v>
      </c>
      <c r="AC296" s="2" t="s">
        <v>332</v>
      </c>
    </row>
    <row r="297" spans="1:29" ht="75" customHeight="1" x14ac:dyDescent="0.25">
      <c r="A297" s="2">
        <v>2024</v>
      </c>
      <c r="B297" s="3">
        <v>45292</v>
      </c>
      <c r="C297" s="3">
        <v>45382</v>
      </c>
      <c r="D297" s="2" t="s">
        <v>75</v>
      </c>
      <c r="E297" s="7" t="s">
        <v>868</v>
      </c>
      <c r="F297" s="5" t="s">
        <v>1531</v>
      </c>
      <c r="G297" s="8" t="s">
        <v>1532</v>
      </c>
      <c r="H297" s="16" t="s">
        <v>1533</v>
      </c>
      <c r="I297" s="17" t="s">
        <v>84</v>
      </c>
      <c r="J297" s="9" t="s">
        <v>1604</v>
      </c>
      <c r="K297" s="9" t="s">
        <v>408</v>
      </c>
      <c r="L297" s="9" t="s">
        <v>330</v>
      </c>
      <c r="M297" s="2" t="s">
        <v>87</v>
      </c>
      <c r="N297" s="2" t="s">
        <v>332</v>
      </c>
      <c r="O297" s="5">
        <v>1</v>
      </c>
      <c r="P297" s="4">
        <v>45295</v>
      </c>
      <c r="Q297" s="4">
        <f t="shared" si="11"/>
        <v>45661</v>
      </c>
      <c r="R297" s="2" t="s">
        <v>332</v>
      </c>
      <c r="S297" s="15" t="s">
        <v>2196</v>
      </c>
      <c r="T297" s="12">
        <v>417.8</v>
      </c>
      <c r="U297" s="12">
        <f t="shared" si="10"/>
        <v>417.8</v>
      </c>
      <c r="V297" s="13" t="s">
        <v>644</v>
      </c>
      <c r="W297" s="13" t="s">
        <v>800</v>
      </c>
      <c r="X297" s="13" t="s">
        <v>802</v>
      </c>
      <c r="Y297" s="2" t="s">
        <v>89</v>
      </c>
      <c r="Z297" s="13" t="s">
        <v>802</v>
      </c>
      <c r="AA297" s="2" t="s">
        <v>803</v>
      </c>
      <c r="AB297" s="3">
        <v>45387</v>
      </c>
      <c r="AC297" s="2" t="s">
        <v>332</v>
      </c>
    </row>
    <row r="298" spans="1:29" ht="75" customHeight="1" x14ac:dyDescent="0.25">
      <c r="A298" s="2">
        <v>2024</v>
      </c>
      <c r="B298" s="3">
        <v>45292</v>
      </c>
      <c r="C298" s="3">
        <v>45382</v>
      </c>
      <c r="D298" s="2" t="s">
        <v>75</v>
      </c>
      <c r="E298" s="7" t="s">
        <v>869</v>
      </c>
      <c r="F298" s="5" t="s">
        <v>1531</v>
      </c>
      <c r="G298" s="8" t="s">
        <v>1532</v>
      </c>
      <c r="H298" s="16" t="s">
        <v>1533</v>
      </c>
      <c r="I298" s="17" t="s">
        <v>84</v>
      </c>
      <c r="J298" s="9" t="s">
        <v>1605</v>
      </c>
      <c r="K298" s="9" t="s">
        <v>408</v>
      </c>
      <c r="L298" s="9" t="s">
        <v>330</v>
      </c>
      <c r="M298" s="2" t="s">
        <v>86</v>
      </c>
      <c r="N298" s="2" t="s">
        <v>332</v>
      </c>
      <c r="O298" s="5">
        <v>1</v>
      </c>
      <c r="P298" s="4">
        <v>45295</v>
      </c>
      <c r="Q298" s="4">
        <f t="shared" si="11"/>
        <v>45661</v>
      </c>
      <c r="R298" s="2" t="s">
        <v>332</v>
      </c>
      <c r="S298" s="15" t="s">
        <v>2197</v>
      </c>
      <c r="T298" s="12">
        <v>461.07</v>
      </c>
      <c r="U298" s="12">
        <f t="shared" si="10"/>
        <v>461.07</v>
      </c>
      <c r="V298" s="13" t="s">
        <v>645</v>
      </c>
      <c r="W298" s="13" t="s">
        <v>800</v>
      </c>
      <c r="X298" s="13" t="s">
        <v>802</v>
      </c>
      <c r="Y298" s="2" t="s">
        <v>89</v>
      </c>
      <c r="Z298" s="13" t="s">
        <v>802</v>
      </c>
      <c r="AA298" s="2" t="s">
        <v>803</v>
      </c>
      <c r="AB298" s="3">
        <v>45387</v>
      </c>
      <c r="AC298" s="2" t="s">
        <v>332</v>
      </c>
    </row>
    <row r="299" spans="1:29" ht="75" customHeight="1" x14ac:dyDescent="0.25">
      <c r="A299" s="2">
        <v>2024</v>
      </c>
      <c r="B299" s="3">
        <v>45292</v>
      </c>
      <c r="C299" s="3">
        <v>45382</v>
      </c>
      <c r="D299" s="2" t="s">
        <v>75</v>
      </c>
      <c r="E299" s="7" t="s">
        <v>870</v>
      </c>
      <c r="F299" s="5" t="s">
        <v>1531</v>
      </c>
      <c r="G299" s="8" t="s">
        <v>1532</v>
      </c>
      <c r="H299" s="16" t="s">
        <v>1533</v>
      </c>
      <c r="I299" s="17" t="s">
        <v>84</v>
      </c>
      <c r="J299" s="9" t="s">
        <v>1606</v>
      </c>
      <c r="K299" s="9" t="s">
        <v>354</v>
      </c>
      <c r="L299" s="9" t="s">
        <v>330</v>
      </c>
      <c r="M299" s="2" t="s">
        <v>87</v>
      </c>
      <c r="N299" s="2" t="s">
        <v>332</v>
      </c>
      <c r="O299" s="5">
        <v>1</v>
      </c>
      <c r="P299" s="4">
        <v>45295</v>
      </c>
      <c r="Q299" s="4">
        <f t="shared" si="11"/>
        <v>45661</v>
      </c>
      <c r="R299" s="2" t="s">
        <v>332</v>
      </c>
      <c r="S299" s="15" t="s">
        <v>2198</v>
      </c>
      <c r="T299" s="12">
        <v>306.47000000000003</v>
      </c>
      <c r="U299" s="12">
        <f t="shared" si="10"/>
        <v>306.47000000000003</v>
      </c>
      <c r="V299" s="13" t="s">
        <v>646</v>
      </c>
      <c r="W299" s="13" t="s">
        <v>800</v>
      </c>
      <c r="X299" s="13" t="s">
        <v>802</v>
      </c>
      <c r="Y299" s="2" t="s">
        <v>89</v>
      </c>
      <c r="Z299" s="13" t="s">
        <v>802</v>
      </c>
      <c r="AA299" s="2" t="s">
        <v>803</v>
      </c>
      <c r="AB299" s="3">
        <v>45387</v>
      </c>
      <c r="AC299" s="2" t="s">
        <v>332</v>
      </c>
    </row>
    <row r="300" spans="1:29" ht="75" customHeight="1" x14ac:dyDescent="0.25">
      <c r="A300" s="2">
        <v>2024</v>
      </c>
      <c r="B300" s="3">
        <v>45292</v>
      </c>
      <c r="C300" s="3">
        <v>45382</v>
      </c>
      <c r="D300" s="2" t="s">
        <v>75</v>
      </c>
      <c r="E300" s="7" t="s">
        <v>871</v>
      </c>
      <c r="F300" s="5" t="s">
        <v>1531</v>
      </c>
      <c r="G300" s="8" t="s">
        <v>1532</v>
      </c>
      <c r="H300" s="16" t="s">
        <v>1533</v>
      </c>
      <c r="I300" s="17" t="s">
        <v>84</v>
      </c>
      <c r="J300" s="9" t="s">
        <v>1607</v>
      </c>
      <c r="K300" s="9" t="s">
        <v>340</v>
      </c>
      <c r="L300" s="9" t="s">
        <v>1608</v>
      </c>
      <c r="M300" s="2" t="s">
        <v>87</v>
      </c>
      <c r="N300" s="2" t="s">
        <v>332</v>
      </c>
      <c r="O300" s="5">
        <v>1</v>
      </c>
      <c r="P300" s="4">
        <v>45295</v>
      </c>
      <c r="Q300" s="4">
        <f t="shared" si="11"/>
        <v>45661</v>
      </c>
      <c r="R300" s="2" t="s">
        <v>332</v>
      </c>
      <c r="S300" s="15" t="s">
        <v>2199</v>
      </c>
      <c r="T300" s="12">
        <v>295.2</v>
      </c>
      <c r="U300" s="12">
        <f t="shared" si="10"/>
        <v>295.2</v>
      </c>
      <c r="V300" s="13" t="s">
        <v>647</v>
      </c>
      <c r="W300" s="13" t="s">
        <v>800</v>
      </c>
      <c r="X300" s="13" t="s">
        <v>802</v>
      </c>
      <c r="Y300" s="2" t="s">
        <v>89</v>
      </c>
      <c r="Z300" s="13" t="s">
        <v>802</v>
      </c>
      <c r="AA300" s="2" t="s">
        <v>803</v>
      </c>
      <c r="AB300" s="3">
        <v>45387</v>
      </c>
      <c r="AC300" s="2" t="s">
        <v>332</v>
      </c>
    </row>
    <row r="301" spans="1:29" ht="75" customHeight="1" x14ac:dyDescent="0.25">
      <c r="A301" s="2">
        <v>2024</v>
      </c>
      <c r="B301" s="3">
        <v>45292</v>
      </c>
      <c r="C301" s="3">
        <v>45382</v>
      </c>
      <c r="D301" s="2" t="s">
        <v>75</v>
      </c>
      <c r="E301" s="7" t="s">
        <v>872</v>
      </c>
      <c r="F301" s="5" t="s">
        <v>1531</v>
      </c>
      <c r="G301" s="8" t="s">
        <v>1532</v>
      </c>
      <c r="H301" s="16" t="s">
        <v>1533</v>
      </c>
      <c r="I301" s="17" t="s">
        <v>84</v>
      </c>
      <c r="J301" s="9" t="s">
        <v>338</v>
      </c>
      <c r="K301" s="9" t="s">
        <v>1609</v>
      </c>
      <c r="L301" s="9" t="s">
        <v>351</v>
      </c>
      <c r="M301" s="2" t="s">
        <v>86</v>
      </c>
      <c r="N301" s="2" t="s">
        <v>332</v>
      </c>
      <c r="O301" s="5">
        <v>1</v>
      </c>
      <c r="P301" s="4">
        <v>45306</v>
      </c>
      <c r="Q301" s="4">
        <f t="shared" si="11"/>
        <v>45672</v>
      </c>
      <c r="R301" s="2" t="s">
        <v>332</v>
      </c>
      <c r="S301" s="15" t="s">
        <v>2200</v>
      </c>
      <c r="T301" s="12">
        <v>2712.77</v>
      </c>
      <c r="U301" s="12">
        <f t="shared" si="10"/>
        <v>2712.77</v>
      </c>
      <c r="V301" s="13" t="s">
        <v>588</v>
      </c>
      <c r="W301" s="13" t="s">
        <v>800</v>
      </c>
      <c r="X301" s="13" t="s">
        <v>802</v>
      </c>
      <c r="Y301" s="2" t="s">
        <v>89</v>
      </c>
      <c r="Z301" s="13" t="s">
        <v>802</v>
      </c>
      <c r="AA301" s="2" t="s">
        <v>803</v>
      </c>
      <c r="AB301" s="3">
        <v>45387</v>
      </c>
      <c r="AC301" s="2" t="s">
        <v>332</v>
      </c>
    </row>
    <row r="302" spans="1:29" ht="75" customHeight="1" x14ac:dyDescent="0.25">
      <c r="A302" s="2">
        <v>2024</v>
      </c>
      <c r="B302" s="3">
        <v>45292</v>
      </c>
      <c r="C302" s="3">
        <v>45382</v>
      </c>
      <c r="D302" s="2" t="s">
        <v>75</v>
      </c>
      <c r="E302" s="7" t="s">
        <v>873</v>
      </c>
      <c r="F302" s="5" t="s">
        <v>1531</v>
      </c>
      <c r="G302" s="8" t="s">
        <v>1532</v>
      </c>
      <c r="H302" s="16" t="s">
        <v>1533</v>
      </c>
      <c r="I302" s="17" t="s">
        <v>84</v>
      </c>
      <c r="J302" s="9" t="s">
        <v>1610</v>
      </c>
      <c r="K302" s="9" t="s">
        <v>1546</v>
      </c>
      <c r="L302" s="9" t="s">
        <v>345</v>
      </c>
      <c r="M302" s="2" t="s">
        <v>87</v>
      </c>
      <c r="N302" s="2" t="s">
        <v>332</v>
      </c>
      <c r="O302" s="5">
        <v>1</v>
      </c>
      <c r="P302" s="4">
        <v>45306</v>
      </c>
      <c r="Q302" s="4">
        <f t="shared" si="11"/>
        <v>45672</v>
      </c>
      <c r="R302" s="2" t="s">
        <v>332</v>
      </c>
      <c r="S302" s="15" t="s">
        <v>2201</v>
      </c>
      <c r="T302" s="12">
        <v>882.15</v>
      </c>
      <c r="U302" s="12">
        <f t="shared" si="10"/>
        <v>882.15</v>
      </c>
      <c r="V302" s="13" t="s">
        <v>589</v>
      </c>
      <c r="W302" s="13" t="s">
        <v>800</v>
      </c>
      <c r="X302" s="13" t="s">
        <v>802</v>
      </c>
      <c r="Y302" s="2" t="s">
        <v>89</v>
      </c>
      <c r="Z302" s="13" t="s">
        <v>802</v>
      </c>
      <c r="AA302" s="2" t="s">
        <v>803</v>
      </c>
      <c r="AB302" s="3">
        <v>45387</v>
      </c>
      <c r="AC302" s="2" t="s">
        <v>332</v>
      </c>
    </row>
    <row r="303" spans="1:29" ht="75" customHeight="1" x14ac:dyDescent="0.25">
      <c r="A303" s="2">
        <v>2024</v>
      </c>
      <c r="B303" s="3">
        <v>45292</v>
      </c>
      <c r="C303" s="3">
        <v>45382</v>
      </c>
      <c r="D303" s="2" t="s">
        <v>75</v>
      </c>
      <c r="E303" s="7" t="s">
        <v>874</v>
      </c>
      <c r="F303" s="5" t="s">
        <v>1531</v>
      </c>
      <c r="G303" s="8" t="s">
        <v>1532</v>
      </c>
      <c r="H303" s="16" t="s">
        <v>1533</v>
      </c>
      <c r="I303" s="17" t="s">
        <v>84</v>
      </c>
      <c r="J303" s="9" t="s">
        <v>419</v>
      </c>
      <c r="K303" s="9" t="s">
        <v>357</v>
      </c>
      <c r="L303" s="9" t="s">
        <v>420</v>
      </c>
      <c r="M303" s="2" t="s">
        <v>86</v>
      </c>
      <c r="N303" s="2" t="s">
        <v>332</v>
      </c>
      <c r="O303" s="5">
        <v>1</v>
      </c>
      <c r="P303" s="4">
        <v>45306</v>
      </c>
      <c r="Q303" s="4">
        <f t="shared" si="11"/>
        <v>45672</v>
      </c>
      <c r="R303" s="2" t="s">
        <v>332</v>
      </c>
      <c r="S303" s="15" t="s">
        <v>2202</v>
      </c>
      <c r="T303" s="12">
        <v>958.42</v>
      </c>
      <c r="U303" s="12">
        <f t="shared" si="10"/>
        <v>958.42</v>
      </c>
      <c r="V303" s="13" t="s">
        <v>648</v>
      </c>
      <c r="W303" s="13" t="s">
        <v>800</v>
      </c>
      <c r="X303" s="13" t="s">
        <v>802</v>
      </c>
      <c r="Y303" s="2" t="s">
        <v>89</v>
      </c>
      <c r="Z303" s="13" t="s">
        <v>802</v>
      </c>
      <c r="AA303" s="2" t="s">
        <v>803</v>
      </c>
      <c r="AB303" s="3">
        <v>45387</v>
      </c>
      <c r="AC303" s="2" t="s">
        <v>332</v>
      </c>
    </row>
    <row r="304" spans="1:29" ht="75" customHeight="1" x14ac:dyDescent="0.25">
      <c r="A304" s="2">
        <v>2024</v>
      </c>
      <c r="B304" s="3">
        <v>45292</v>
      </c>
      <c r="C304" s="3">
        <v>45382</v>
      </c>
      <c r="D304" s="2" t="s">
        <v>75</v>
      </c>
      <c r="E304" s="7" t="s">
        <v>875</v>
      </c>
      <c r="F304" s="5" t="s">
        <v>1531</v>
      </c>
      <c r="G304" s="8" t="s">
        <v>1532</v>
      </c>
      <c r="H304" s="16" t="s">
        <v>1533</v>
      </c>
      <c r="I304" s="17" t="s">
        <v>84</v>
      </c>
      <c r="J304" s="9" t="s">
        <v>1611</v>
      </c>
      <c r="K304" s="9" t="s">
        <v>354</v>
      </c>
      <c r="L304" s="9" t="s">
        <v>547</v>
      </c>
      <c r="M304" s="2" t="s">
        <v>87</v>
      </c>
      <c r="N304" s="2" t="s">
        <v>332</v>
      </c>
      <c r="O304" s="5">
        <v>1</v>
      </c>
      <c r="P304" s="4">
        <v>45209</v>
      </c>
      <c r="Q304" s="4">
        <f t="shared" si="11"/>
        <v>45575</v>
      </c>
      <c r="R304" s="2" t="s">
        <v>332</v>
      </c>
      <c r="S304" s="15" t="s">
        <v>2203</v>
      </c>
      <c r="T304" s="12">
        <v>297.52</v>
      </c>
      <c r="U304" s="12">
        <f>T304</f>
        <v>297.52</v>
      </c>
      <c r="V304" s="13" t="s">
        <v>649</v>
      </c>
      <c r="W304" s="13" t="s">
        <v>800</v>
      </c>
      <c r="X304" s="13" t="s">
        <v>802</v>
      </c>
      <c r="Y304" s="2" t="s">
        <v>89</v>
      </c>
      <c r="Z304" s="13" t="s">
        <v>802</v>
      </c>
      <c r="AA304" s="2" t="s">
        <v>803</v>
      </c>
      <c r="AB304" s="3">
        <v>45387</v>
      </c>
      <c r="AC304" s="2" t="s">
        <v>332</v>
      </c>
    </row>
    <row r="305" spans="1:29" ht="75" customHeight="1" x14ac:dyDescent="0.25">
      <c r="A305" s="2">
        <v>2024</v>
      </c>
      <c r="B305" s="3">
        <v>45292</v>
      </c>
      <c r="C305" s="3">
        <v>45382</v>
      </c>
      <c r="D305" s="2" t="s">
        <v>75</v>
      </c>
      <c r="E305" s="7" t="s">
        <v>876</v>
      </c>
      <c r="F305" s="5" t="s">
        <v>1531</v>
      </c>
      <c r="G305" s="8" t="s">
        <v>1532</v>
      </c>
      <c r="H305" s="16" t="s">
        <v>1533</v>
      </c>
      <c r="I305" s="17" t="s">
        <v>84</v>
      </c>
      <c r="J305" s="9" t="s">
        <v>385</v>
      </c>
      <c r="K305" s="9" t="s">
        <v>424</v>
      </c>
      <c r="L305" s="9" t="s">
        <v>357</v>
      </c>
      <c r="M305" s="2" t="s">
        <v>87</v>
      </c>
      <c r="N305" s="2" t="s">
        <v>332</v>
      </c>
      <c r="O305" s="5">
        <v>1</v>
      </c>
      <c r="P305" s="4">
        <v>45306</v>
      </c>
      <c r="Q305" s="4">
        <f t="shared" si="11"/>
        <v>45672</v>
      </c>
      <c r="R305" s="2" t="s">
        <v>332</v>
      </c>
      <c r="S305" s="15" t="s">
        <v>2204</v>
      </c>
      <c r="T305" s="12">
        <v>2886.57</v>
      </c>
      <c r="U305" s="12">
        <f t="shared" si="10"/>
        <v>2886.57</v>
      </c>
      <c r="V305" s="13" t="s">
        <v>650</v>
      </c>
      <c r="W305" s="13" t="s">
        <v>800</v>
      </c>
      <c r="X305" s="13" t="s">
        <v>802</v>
      </c>
      <c r="Y305" s="2" t="s">
        <v>89</v>
      </c>
      <c r="Z305" s="13" t="s">
        <v>802</v>
      </c>
      <c r="AA305" s="2" t="s">
        <v>803</v>
      </c>
      <c r="AB305" s="3">
        <v>45387</v>
      </c>
      <c r="AC305" s="2" t="s">
        <v>332</v>
      </c>
    </row>
    <row r="306" spans="1:29" ht="75" customHeight="1" x14ac:dyDescent="0.25">
      <c r="A306" s="2">
        <v>2024</v>
      </c>
      <c r="B306" s="3">
        <v>45292</v>
      </c>
      <c r="C306" s="3">
        <v>45382</v>
      </c>
      <c r="D306" s="2" t="s">
        <v>75</v>
      </c>
      <c r="E306" s="7" t="s">
        <v>877</v>
      </c>
      <c r="F306" s="5" t="s">
        <v>1531</v>
      </c>
      <c r="G306" s="8" t="s">
        <v>1532</v>
      </c>
      <c r="H306" s="16" t="s">
        <v>1533</v>
      </c>
      <c r="I306" s="17" t="s">
        <v>84</v>
      </c>
      <c r="J306" s="9" t="s">
        <v>1612</v>
      </c>
      <c r="K306" s="9" t="s">
        <v>461</v>
      </c>
      <c r="L306" s="9" t="s">
        <v>445</v>
      </c>
      <c r="M306" s="2" t="s">
        <v>86</v>
      </c>
      <c r="N306" s="2" t="s">
        <v>332</v>
      </c>
      <c r="O306" s="5">
        <v>1</v>
      </c>
      <c r="P306" s="4">
        <v>45307</v>
      </c>
      <c r="Q306" s="4">
        <f t="shared" si="11"/>
        <v>45673</v>
      </c>
      <c r="R306" s="2" t="s">
        <v>332</v>
      </c>
      <c r="S306" s="15" t="s">
        <v>2205</v>
      </c>
      <c r="T306" s="12">
        <v>284.10000000000002</v>
      </c>
      <c r="U306" s="12">
        <f t="shared" si="10"/>
        <v>284.10000000000002</v>
      </c>
      <c r="V306" s="15" t="s">
        <v>651</v>
      </c>
      <c r="W306" s="13" t="s">
        <v>800</v>
      </c>
      <c r="X306" s="13" t="s">
        <v>802</v>
      </c>
      <c r="Y306" s="2" t="s">
        <v>89</v>
      </c>
      <c r="Z306" s="13" t="s">
        <v>802</v>
      </c>
      <c r="AA306" s="2" t="s">
        <v>803</v>
      </c>
      <c r="AB306" s="3">
        <v>45387</v>
      </c>
      <c r="AC306" s="2" t="s">
        <v>332</v>
      </c>
    </row>
    <row r="307" spans="1:29" ht="75" customHeight="1" x14ac:dyDescent="0.25">
      <c r="A307" s="2">
        <v>2024</v>
      </c>
      <c r="B307" s="3">
        <v>45292</v>
      </c>
      <c r="C307" s="3">
        <v>45382</v>
      </c>
      <c r="D307" s="2" t="s">
        <v>75</v>
      </c>
      <c r="E307" s="7" t="s">
        <v>878</v>
      </c>
      <c r="F307" s="5" t="s">
        <v>1531</v>
      </c>
      <c r="G307" s="8" t="s">
        <v>1532</v>
      </c>
      <c r="H307" s="16" t="s">
        <v>1533</v>
      </c>
      <c r="I307" s="17" t="s">
        <v>84</v>
      </c>
      <c r="J307" s="9" t="s">
        <v>1613</v>
      </c>
      <c r="K307" s="9" t="s">
        <v>1614</v>
      </c>
      <c r="L307" s="9" t="s">
        <v>345</v>
      </c>
      <c r="M307" s="2" t="s">
        <v>86</v>
      </c>
      <c r="N307" s="2" t="s">
        <v>332</v>
      </c>
      <c r="O307" s="5">
        <v>1</v>
      </c>
      <c r="P307" s="4">
        <v>45307</v>
      </c>
      <c r="Q307" s="4">
        <f t="shared" si="11"/>
        <v>45673</v>
      </c>
      <c r="R307" s="2" t="s">
        <v>332</v>
      </c>
      <c r="S307" s="15" t="s">
        <v>2206</v>
      </c>
      <c r="T307" s="12">
        <v>500</v>
      </c>
      <c r="U307" s="12">
        <f t="shared" si="10"/>
        <v>500</v>
      </c>
      <c r="V307" s="13" t="s">
        <v>652</v>
      </c>
      <c r="W307" s="13" t="s">
        <v>800</v>
      </c>
      <c r="X307" s="13" t="s">
        <v>802</v>
      </c>
      <c r="Y307" s="2" t="s">
        <v>89</v>
      </c>
      <c r="Z307" s="13" t="s">
        <v>802</v>
      </c>
      <c r="AA307" s="2" t="s">
        <v>803</v>
      </c>
      <c r="AB307" s="3">
        <v>45387</v>
      </c>
      <c r="AC307" s="2" t="s">
        <v>332</v>
      </c>
    </row>
    <row r="308" spans="1:29" ht="75" customHeight="1" x14ac:dyDescent="0.25">
      <c r="A308" s="2">
        <v>2024</v>
      </c>
      <c r="B308" s="3">
        <v>45292</v>
      </c>
      <c r="C308" s="3">
        <v>45382</v>
      </c>
      <c r="D308" s="2" t="s">
        <v>75</v>
      </c>
      <c r="E308" s="7" t="s">
        <v>879</v>
      </c>
      <c r="F308" s="5" t="s">
        <v>1531</v>
      </c>
      <c r="G308" s="8" t="s">
        <v>1532</v>
      </c>
      <c r="H308" s="16" t="s">
        <v>1533</v>
      </c>
      <c r="I308" s="17" t="s">
        <v>84</v>
      </c>
      <c r="J308" s="9" t="s">
        <v>1581</v>
      </c>
      <c r="K308" s="9" t="s">
        <v>454</v>
      </c>
      <c r="L308" s="9" t="s">
        <v>357</v>
      </c>
      <c r="M308" s="2" t="s">
        <v>86</v>
      </c>
      <c r="N308" s="2" t="s">
        <v>332</v>
      </c>
      <c r="O308" s="5">
        <v>1</v>
      </c>
      <c r="P308" s="4">
        <v>45307</v>
      </c>
      <c r="Q308" s="4">
        <f>P308+366</f>
        <v>45673</v>
      </c>
      <c r="R308" s="2" t="s">
        <v>332</v>
      </c>
      <c r="S308" s="15" t="s">
        <v>2207</v>
      </c>
      <c r="T308" s="12">
        <v>246.15</v>
      </c>
      <c r="U308" s="12">
        <f t="shared" si="10"/>
        <v>246.15</v>
      </c>
      <c r="V308" s="13" t="s">
        <v>3009</v>
      </c>
      <c r="W308" s="13" t="s">
        <v>800</v>
      </c>
      <c r="X308" s="13" t="s">
        <v>802</v>
      </c>
      <c r="Y308" s="2" t="s">
        <v>89</v>
      </c>
      <c r="Z308" s="13" t="s">
        <v>802</v>
      </c>
      <c r="AA308" s="2" t="s">
        <v>803</v>
      </c>
      <c r="AB308" s="3">
        <v>45387</v>
      </c>
      <c r="AC308" s="2" t="s">
        <v>332</v>
      </c>
    </row>
    <row r="309" spans="1:29" ht="75" customHeight="1" x14ac:dyDescent="0.25">
      <c r="A309" s="2">
        <v>2024</v>
      </c>
      <c r="B309" s="3">
        <v>45292</v>
      </c>
      <c r="C309" s="3">
        <v>45382</v>
      </c>
      <c r="D309" s="2" t="s">
        <v>75</v>
      </c>
      <c r="E309" s="7" t="s">
        <v>880</v>
      </c>
      <c r="F309" s="5" t="s">
        <v>1531</v>
      </c>
      <c r="G309" s="8" t="s">
        <v>1532</v>
      </c>
      <c r="H309" s="16" t="s">
        <v>1533</v>
      </c>
      <c r="I309" s="17" t="s">
        <v>84</v>
      </c>
      <c r="J309" s="9" t="s">
        <v>1581</v>
      </c>
      <c r="K309" s="9" t="s">
        <v>454</v>
      </c>
      <c r="L309" s="9" t="s">
        <v>357</v>
      </c>
      <c r="M309" s="2" t="s">
        <v>86</v>
      </c>
      <c r="N309" s="2" t="s">
        <v>332</v>
      </c>
      <c r="O309" s="5">
        <v>1</v>
      </c>
      <c r="P309" s="4">
        <v>45307</v>
      </c>
      <c r="Q309" s="4">
        <f t="shared" si="11"/>
        <v>45673</v>
      </c>
      <c r="R309" s="2" t="s">
        <v>332</v>
      </c>
      <c r="S309" s="15" t="s">
        <v>2208</v>
      </c>
      <c r="T309" s="12">
        <v>562.65</v>
      </c>
      <c r="U309" s="12">
        <f t="shared" si="10"/>
        <v>562.65</v>
      </c>
      <c r="V309" s="15" t="s">
        <v>3010</v>
      </c>
      <c r="W309" s="13" t="s">
        <v>800</v>
      </c>
      <c r="X309" s="13" t="s">
        <v>802</v>
      </c>
      <c r="Y309" s="2" t="s">
        <v>89</v>
      </c>
      <c r="Z309" s="13" t="s">
        <v>802</v>
      </c>
      <c r="AA309" s="2" t="s">
        <v>803</v>
      </c>
      <c r="AB309" s="3">
        <v>45387</v>
      </c>
      <c r="AC309" s="2" t="s">
        <v>332</v>
      </c>
    </row>
    <row r="310" spans="1:29" ht="75" customHeight="1" x14ac:dyDescent="0.25">
      <c r="A310" s="2">
        <v>2024</v>
      </c>
      <c r="B310" s="3">
        <v>45292</v>
      </c>
      <c r="C310" s="3">
        <v>45382</v>
      </c>
      <c r="D310" s="2" t="s">
        <v>75</v>
      </c>
      <c r="E310" s="7" t="s">
        <v>881</v>
      </c>
      <c r="F310" s="5" t="s">
        <v>1531</v>
      </c>
      <c r="G310" s="8" t="s">
        <v>1532</v>
      </c>
      <c r="H310" s="16" t="s">
        <v>1533</v>
      </c>
      <c r="I310" s="17" t="s">
        <v>84</v>
      </c>
      <c r="J310" s="9" t="s">
        <v>1615</v>
      </c>
      <c r="K310" s="9" t="s">
        <v>368</v>
      </c>
      <c r="L310" s="9" t="s">
        <v>1616</v>
      </c>
      <c r="M310" s="2" t="s">
        <v>87</v>
      </c>
      <c r="N310" s="2" t="s">
        <v>332</v>
      </c>
      <c r="O310" s="5">
        <v>1</v>
      </c>
      <c r="P310" s="4">
        <v>45295</v>
      </c>
      <c r="Q310" s="4">
        <f t="shared" si="11"/>
        <v>45661</v>
      </c>
      <c r="R310" s="2" t="s">
        <v>332</v>
      </c>
      <c r="S310" s="15" t="s">
        <v>2209</v>
      </c>
      <c r="T310" s="12">
        <v>1142.9000000000001</v>
      </c>
      <c r="U310" s="12">
        <f t="shared" si="10"/>
        <v>1142.9000000000001</v>
      </c>
      <c r="V310" s="13" t="s">
        <v>3011</v>
      </c>
      <c r="W310" s="13" t="s">
        <v>800</v>
      </c>
      <c r="X310" s="13" t="s">
        <v>802</v>
      </c>
      <c r="Y310" s="2" t="s">
        <v>89</v>
      </c>
      <c r="Z310" s="13" t="s">
        <v>802</v>
      </c>
      <c r="AA310" s="2" t="s">
        <v>803</v>
      </c>
      <c r="AB310" s="3">
        <v>45387</v>
      </c>
      <c r="AC310" s="2" t="s">
        <v>332</v>
      </c>
    </row>
    <row r="311" spans="1:29" ht="75" customHeight="1" x14ac:dyDescent="0.25">
      <c r="A311" s="2">
        <v>2024</v>
      </c>
      <c r="B311" s="3">
        <v>45292</v>
      </c>
      <c r="C311" s="3">
        <v>45382</v>
      </c>
      <c r="D311" s="2" t="s">
        <v>75</v>
      </c>
      <c r="E311" s="7" t="s">
        <v>882</v>
      </c>
      <c r="F311" s="5" t="s">
        <v>1531</v>
      </c>
      <c r="G311" s="8" t="s">
        <v>1532</v>
      </c>
      <c r="H311" s="16" t="s">
        <v>1533</v>
      </c>
      <c r="I311" s="17" t="s">
        <v>84</v>
      </c>
      <c r="J311" s="9" t="s">
        <v>353</v>
      </c>
      <c r="K311" s="9" t="s">
        <v>368</v>
      </c>
      <c r="L311" s="9" t="s">
        <v>382</v>
      </c>
      <c r="M311" s="2" t="s">
        <v>87</v>
      </c>
      <c r="N311" s="2" t="s">
        <v>332</v>
      </c>
      <c r="O311" s="5">
        <v>1</v>
      </c>
      <c r="P311" s="4">
        <v>45295</v>
      </c>
      <c r="Q311" s="4">
        <f t="shared" si="11"/>
        <v>45661</v>
      </c>
      <c r="R311" s="2" t="s">
        <v>332</v>
      </c>
      <c r="S311" s="15" t="s">
        <v>2210</v>
      </c>
      <c r="T311" s="12">
        <v>488.24</v>
      </c>
      <c r="U311" s="12">
        <f t="shared" si="10"/>
        <v>488.24</v>
      </c>
      <c r="V311" s="13" t="s">
        <v>3012</v>
      </c>
      <c r="W311" s="13" t="s">
        <v>800</v>
      </c>
      <c r="X311" s="13" t="s">
        <v>802</v>
      </c>
      <c r="Y311" s="2" t="s">
        <v>89</v>
      </c>
      <c r="Z311" s="13" t="s">
        <v>802</v>
      </c>
      <c r="AA311" s="2" t="s">
        <v>803</v>
      </c>
      <c r="AB311" s="3">
        <v>45387</v>
      </c>
      <c r="AC311" s="2" t="s">
        <v>332</v>
      </c>
    </row>
    <row r="312" spans="1:29" ht="75" customHeight="1" x14ac:dyDescent="0.25">
      <c r="A312" s="2">
        <v>2024</v>
      </c>
      <c r="B312" s="3">
        <v>45292</v>
      </c>
      <c r="C312" s="3">
        <v>45382</v>
      </c>
      <c r="D312" s="2" t="s">
        <v>75</v>
      </c>
      <c r="E312" s="7" t="s">
        <v>883</v>
      </c>
      <c r="F312" s="5" t="s">
        <v>1531</v>
      </c>
      <c r="G312" s="8" t="s">
        <v>1532</v>
      </c>
      <c r="H312" s="16" t="s">
        <v>1533</v>
      </c>
      <c r="I312" s="17" t="s">
        <v>84</v>
      </c>
      <c r="J312" s="9" t="s">
        <v>540</v>
      </c>
      <c r="K312" s="9" t="s">
        <v>1617</v>
      </c>
      <c r="L312" s="9" t="s">
        <v>398</v>
      </c>
      <c r="M312" s="2" t="s">
        <v>86</v>
      </c>
      <c r="N312" s="2" t="s">
        <v>332</v>
      </c>
      <c r="O312" s="5">
        <v>1</v>
      </c>
      <c r="P312" s="4">
        <v>45299</v>
      </c>
      <c r="Q312" s="4">
        <f t="shared" si="11"/>
        <v>45665</v>
      </c>
      <c r="R312" s="2" t="s">
        <v>332</v>
      </c>
      <c r="S312" s="15" t="s">
        <v>2211</v>
      </c>
      <c r="T312" s="12">
        <v>180</v>
      </c>
      <c r="U312" s="12">
        <f t="shared" si="10"/>
        <v>180</v>
      </c>
      <c r="V312" s="15" t="s">
        <v>3013</v>
      </c>
      <c r="W312" s="13" t="s">
        <v>800</v>
      </c>
      <c r="X312" s="13" t="s">
        <v>802</v>
      </c>
      <c r="Y312" s="2" t="s">
        <v>89</v>
      </c>
      <c r="Z312" s="13" t="s">
        <v>802</v>
      </c>
      <c r="AA312" s="2" t="s">
        <v>803</v>
      </c>
      <c r="AB312" s="3">
        <v>45387</v>
      </c>
      <c r="AC312" s="2" t="s">
        <v>332</v>
      </c>
    </row>
    <row r="313" spans="1:29" ht="75" customHeight="1" x14ac:dyDescent="0.25">
      <c r="A313" s="2">
        <v>2024</v>
      </c>
      <c r="B313" s="3">
        <v>45292</v>
      </c>
      <c r="C313" s="3">
        <v>45382</v>
      </c>
      <c r="D313" s="2" t="s">
        <v>75</v>
      </c>
      <c r="E313" s="7" t="s">
        <v>884</v>
      </c>
      <c r="F313" s="5" t="s">
        <v>1531</v>
      </c>
      <c r="G313" s="8" t="s">
        <v>1532</v>
      </c>
      <c r="H313" s="16" t="s">
        <v>1533</v>
      </c>
      <c r="I313" s="17" t="s">
        <v>84</v>
      </c>
      <c r="J313" s="9" t="s">
        <v>1618</v>
      </c>
      <c r="K313" s="9" t="s">
        <v>1619</v>
      </c>
      <c r="L313" s="9" t="s">
        <v>357</v>
      </c>
      <c r="M313" s="2" t="s">
        <v>86</v>
      </c>
      <c r="N313" s="2" t="s">
        <v>332</v>
      </c>
      <c r="O313" s="5">
        <v>1</v>
      </c>
      <c r="P313" s="4">
        <v>45300</v>
      </c>
      <c r="Q313" s="4">
        <f t="shared" si="11"/>
        <v>45666</v>
      </c>
      <c r="R313" s="2" t="s">
        <v>332</v>
      </c>
      <c r="S313" s="15" t="s">
        <v>2212</v>
      </c>
      <c r="T313" s="12">
        <v>1175.6500000000001</v>
      </c>
      <c r="U313" s="12">
        <f t="shared" si="10"/>
        <v>1175.6500000000001</v>
      </c>
      <c r="V313" s="15" t="s">
        <v>632</v>
      </c>
      <c r="W313" s="13" t="s">
        <v>800</v>
      </c>
      <c r="X313" s="13" t="s">
        <v>802</v>
      </c>
      <c r="Y313" s="2" t="s">
        <v>89</v>
      </c>
      <c r="Z313" s="13" t="s">
        <v>802</v>
      </c>
      <c r="AA313" s="2" t="s">
        <v>803</v>
      </c>
      <c r="AB313" s="3">
        <v>45387</v>
      </c>
      <c r="AC313" s="2" t="s">
        <v>332</v>
      </c>
    </row>
    <row r="314" spans="1:29" ht="75" customHeight="1" x14ac:dyDescent="0.25">
      <c r="A314" s="2">
        <v>2024</v>
      </c>
      <c r="B314" s="3">
        <v>45292</v>
      </c>
      <c r="C314" s="3">
        <v>45382</v>
      </c>
      <c r="D314" s="2" t="s">
        <v>75</v>
      </c>
      <c r="E314" s="7" t="s">
        <v>885</v>
      </c>
      <c r="F314" s="5" t="s">
        <v>1531</v>
      </c>
      <c r="G314" s="8" t="s">
        <v>1532</v>
      </c>
      <c r="H314" s="16" t="s">
        <v>1533</v>
      </c>
      <c r="I314" s="17" t="s">
        <v>84</v>
      </c>
      <c r="J314" s="9" t="s">
        <v>1620</v>
      </c>
      <c r="K314" s="9" t="s">
        <v>476</v>
      </c>
      <c r="L314" s="9" t="s">
        <v>369</v>
      </c>
      <c r="M314" s="2" t="s">
        <v>87</v>
      </c>
      <c r="N314" s="2" t="s">
        <v>332</v>
      </c>
      <c r="O314" s="5">
        <v>1</v>
      </c>
      <c r="P314" s="4">
        <v>45309</v>
      </c>
      <c r="Q314" s="4">
        <f t="shared" si="11"/>
        <v>45675</v>
      </c>
      <c r="R314" s="2" t="s">
        <v>332</v>
      </c>
      <c r="S314" s="15" t="s">
        <v>2213</v>
      </c>
      <c r="T314" s="12">
        <v>1000</v>
      </c>
      <c r="U314" s="12">
        <f t="shared" si="10"/>
        <v>1000</v>
      </c>
      <c r="V314" s="13" t="s">
        <v>633</v>
      </c>
      <c r="W314" s="13" t="s">
        <v>800</v>
      </c>
      <c r="X314" s="13" t="s">
        <v>802</v>
      </c>
      <c r="Y314" s="2" t="s">
        <v>89</v>
      </c>
      <c r="Z314" s="13" t="s">
        <v>802</v>
      </c>
      <c r="AA314" s="2" t="s">
        <v>803</v>
      </c>
      <c r="AB314" s="3">
        <v>45387</v>
      </c>
      <c r="AC314" s="2" t="s">
        <v>332</v>
      </c>
    </row>
    <row r="315" spans="1:29" ht="75" customHeight="1" x14ac:dyDescent="0.25">
      <c r="A315" s="2">
        <v>2024</v>
      </c>
      <c r="B315" s="3">
        <v>45292</v>
      </c>
      <c r="C315" s="3">
        <v>45382</v>
      </c>
      <c r="D315" s="2" t="s">
        <v>75</v>
      </c>
      <c r="E315" s="7" t="s">
        <v>886</v>
      </c>
      <c r="F315" s="5" t="s">
        <v>1531</v>
      </c>
      <c r="G315" s="8" t="s">
        <v>1532</v>
      </c>
      <c r="H315" s="16" t="s">
        <v>1533</v>
      </c>
      <c r="I315" s="17" t="s">
        <v>84</v>
      </c>
      <c r="J315" s="9" t="s">
        <v>1621</v>
      </c>
      <c r="K315" s="9" t="s">
        <v>476</v>
      </c>
      <c r="L315" s="9" t="s">
        <v>488</v>
      </c>
      <c r="M315" s="2" t="s">
        <v>86</v>
      </c>
      <c r="N315" s="2" t="s">
        <v>332</v>
      </c>
      <c r="O315" s="5">
        <v>1</v>
      </c>
      <c r="P315" s="4">
        <v>45310</v>
      </c>
      <c r="Q315" s="4">
        <f t="shared" si="11"/>
        <v>45676</v>
      </c>
      <c r="R315" s="2" t="s">
        <v>332</v>
      </c>
      <c r="S315" s="15" t="s">
        <v>2214</v>
      </c>
      <c r="T315" s="12">
        <v>1000</v>
      </c>
      <c r="U315" s="12">
        <f t="shared" si="10"/>
        <v>1000</v>
      </c>
      <c r="V315" s="15" t="s">
        <v>634</v>
      </c>
      <c r="W315" s="13" t="s">
        <v>800</v>
      </c>
      <c r="X315" s="13" t="s">
        <v>802</v>
      </c>
      <c r="Y315" s="2" t="s">
        <v>89</v>
      </c>
      <c r="Z315" s="13" t="s">
        <v>802</v>
      </c>
      <c r="AA315" s="2" t="s">
        <v>803</v>
      </c>
      <c r="AB315" s="3">
        <v>45387</v>
      </c>
      <c r="AC315" s="2" t="s">
        <v>332</v>
      </c>
    </row>
    <row r="316" spans="1:29" ht="75" customHeight="1" x14ac:dyDescent="0.25">
      <c r="A316" s="2">
        <v>2024</v>
      </c>
      <c r="B316" s="3">
        <v>45292</v>
      </c>
      <c r="C316" s="3">
        <v>45382</v>
      </c>
      <c r="D316" s="2" t="s">
        <v>75</v>
      </c>
      <c r="E316" s="7" t="s">
        <v>887</v>
      </c>
      <c r="F316" s="5" t="s">
        <v>1531</v>
      </c>
      <c r="G316" s="8" t="s">
        <v>1532</v>
      </c>
      <c r="H316" s="16" t="s">
        <v>1533</v>
      </c>
      <c r="I316" s="17" t="s">
        <v>84</v>
      </c>
      <c r="J316" s="9" t="s">
        <v>1622</v>
      </c>
      <c r="K316" s="9" t="s">
        <v>351</v>
      </c>
      <c r="L316" s="9" t="s">
        <v>368</v>
      </c>
      <c r="M316" s="2" t="s">
        <v>86</v>
      </c>
      <c r="N316" s="2" t="s">
        <v>332</v>
      </c>
      <c r="O316" s="5">
        <v>1</v>
      </c>
      <c r="P316" s="4">
        <v>45310</v>
      </c>
      <c r="Q316" s="4">
        <f t="shared" si="11"/>
        <v>45676</v>
      </c>
      <c r="R316" s="2" t="s">
        <v>332</v>
      </c>
      <c r="S316" s="15" t="s">
        <v>2215</v>
      </c>
      <c r="T316" s="12">
        <v>960</v>
      </c>
      <c r="U316" s="12">
        <f t="shared" si="10"/>
        <v>960</v>
      </c>
      <c r="V316" s="15" t="s">
        <v>635</v>
      </c>
      <c r="W316" s="13" t="s">
        <v>800</v>
      </c>
      <c r="X316" s="13" t="s">
        <v>802</v>
      </c>
      <c r="Y316" s="2" t="s">
        <v>89</v>
      </c>
      <c r="Z316" s="13" t="s">
        <v>802</v>
      </c>
      <c r="AA316" s="2" t="s">
        <v>803</v>
      </c>
      <c r="AB316" s="3">
        <v>45387</v>
      </c>
      <c r="AC316" s="2" t="s">
        <v>332</v>
      </c>
    </row>
    <row r="317" spans="1:29" ht="75" customHeight="1" x14ac:dyDescent="0.25">
      <c r="A317" s="2">
        <v>2024</v>
      </c>
      <c r="B317" s="3">
        <v>45292</v>
      </c>
      <c r="C317" s="3">
        <v>45382</v>
      </c>
      <c r="D317" s="2" t="s">
        <v>75</v>
      </c>
      <c r="E317" s="7" t="s">
        <v>888</v>
      </c>
      <c r="F317" s="5" t="s">
        <v>1531</v>
      </c>
      <c r="G317" s="8" t="s">
        <v>1532</v>
      </c>
      <c r="H317" s="16" t="s">
        <v>1533</v>
      </c>
      <c r="I317" s="17" t="s">
        <v>84</v>
      </c>
      <c r="J317" s="9" t="s">
        <v>1623</v>
      </c>
      <c r="K317" s="9" t="s">
        <v>1624</v>
      </c>
      <c r="L317" s="9" t="s">
        <v>426</v>
      </c>
      <c r="M317" s="2" t="s">
        <v>86</v>
      </c>
      <c r="N317" s="2" t="s">
        <v>332</v>
      </c>
      <c r="O317" s="5">
        <v>1</v>
      </c>
      <c r="P317" s="4">
        <v>45310</v>
      </c>
      <c r="Q317" s="4">
        <f t="shared" si="11"/>
        <v>45676</v>
      </c>
      <c r="R317" s="2" t="s">
        <v>332</v>
      </c>
      <c r="S317" s="15" t="s">
        <v>2216</v>
      </c>
      <c r="T317" s="12">
        <v>1000.22</v>
      </c>
      <c r="U317" s="12">
        <f t="shared" si="10"/>
        <v>1000.22</v>
      </c>
      <c r="V317" s="13" t="s">
        <v>3014</v>
      </c>
      <c r="W317" s="13" t="s">
        <v>800</v>
      </c>
      <c r="X317" s="13" t="s">
        <v>802</v>
      </c>
      <c r="Y317" s="2" t="s">
        <v>89</v>
      </c>
      <c r="Z317" s="13" t="s">
        <v>802</v>
      </c>
      <c r="AA317" s="2" t="s">
        <v>803</v>
      </c>
      <c r="AB317" s="3">
        <v>45387</v>
      </c>
      <c r="AC317" s="2" t="s">
        <v>332</v>
      </c>
    </row>
    <row r="318" spans="1:29" ht="75" customHeight="1" x14ac:dyDescent="0.25">
      <c r="A318" s="2">
        <v>2024</v>
      </c>
      <c r="B318" s="3">
        <v>45292</v>
      </c>
      <c r="C318" s="3">
        <v>45382</v>
      </c>
      <c r="D318" s="2" t="s">
        <v>75</v>
      </c>
      <c r="E318" s="7" t="s">
        <v>889</v>
      </c>
      <c r="F318" s="5" t="s">
        <v>1531</v>
      </c>
      <c r="G318" s="8" t="s">
        <v>1532</v>
      </c>
      <c r="H318" s="16" t="s">
        <v>1533</v>
      </c>
      <c r="I318" s="17" t="s">
        <v>84</v>
      </c>
      <c r="J318" s="9" t="s">
        <v>1625</v>
      </c>
      <c r="K318" s="9" t="s">
        <v>340</v>
      </c>
      <c r="L318" s="9" t="s">
        <v>516</v>
      </c>
      <c r="M318" s="2" t="s">
        <v>87</v>
      </c>
      <c r="N318" s="2" t="s">
        <v>332</v>
      </c>
      <c r="O318" s="5">
        <v>1</v>
      </c>
      <c r="P318" s="4">
        <v>45310</v>
      </c>
      <c r="Q318" s="4">
        <f t="shared" si="11"/>
        <v>45676</v>
      </c>
      <c r="R318" s="2" t="s">
        <v>332</v>
      </c>
      <c r="S318" s="15" t="s">
        <v>2217</v>
      </c>
      <c r="T318" s="12">
        <v>434.17</v>
      </c>
      <c r="U318" s="12">
        <f t="shared" si="10"/>
        <v>434.17</v>
      </c>
      <c r="V318" s="13" t="s">
        <v>636</v>
      </c>
      <c r="W318" s="13" t="s">
        <v>800</v>
      </c>
      <c r="X318" s="13" t="s">
        <v>802</v>
      </c>
      <c r="Y318" s="2" t="s">
        <v>89</v>
      </c>
      <c r="Z318" s="13" t="s">
        <v>802</v>
      </c>
      <c r="AA318" s="2" t="s">
        <v>803</v>
      </c>
      <c r="AB318" s="3">
        <v>45387</v>
      </c>
      <c r="AC318" s="2" t="s">
        <v>332</v>
      </c>
    </row>
    <row r="319" spans="1:29" ht="75" customHeight="1" x14ac:dyDescent="0.25">
      <c r="A319" s="2">
        <v>2024</v>
      </c>
      <c r="B319" s="3">
        <v>45292</v>
      </c>
      <c r="C319" s="3">
        <v>45382</v>
      </c>
      <c r="D319" s="2" t="s">
        <v>75</v>
      </c>
      <c r="E319" s="7" t="s">
        <v>890</v>
      </c>
      <c r="F319" s="5" t="s">
        <v>1531</v>
      </c>
      <c r="G319" s="8" t="s">
        <v>1532</v>
      </c>
      <c r="H319" s="16" t="s">
        <v>1533</v>
      </c>
      <c r="I319" s="17" t="s">
        <v>84</v>
      </c>
      <c r="J319" s="9" t="s">
        <v>1626</v>
      </c>
      <c r="K319" s="9" t="s">
        <v>368</v>
      </c>
      <c r="L319" s="9" t="s">
        <v>1627</v>
      </c>
      <c r="M319" s="2" t="s">
        <v>87</v>
      </c>
      <c r="N319" s="2" t="s">
        <v>332</v>
      </c>
      <c r="O319" s="5">
        <v>1</v>
      </c>
      <c r="P319" s="4">
        <v>45310</v>
      </c>
      <c r="Q319" s="4">
        <f t="shared" si="11"/>
        <v>45676</v>
      </c>
      <c r="R319" s="2" t="s">
        <v>332</v>
      </c>
      <c r="S319" s="15" t="s">
        <v>2218</v>
      </c>
      <c r="T319" s="12">
        <v>289.83999999999997</v>
      </c>
      <c r="U319" s="12">
        <f t="shared" si="10"/>
        <v>289.83999999999997</v>
      </c>
      <c r="V319" s="15" t="s">
        <v>3015</v>
      </c>
      <c r="W319" s="13" t="s">
        <v>800</v>
      </c>
      <c r="X319" s="13" t="s">
        <v>802</v>
      </c>
      <c r="Y319" s="2" t="s">
        <v>89</v>
      </c>
      <c r="Z319" s="13" t="s">
        <v>802</v>
      </c>
      <c r="AA319" s="2" t="s">
        <v>803</v>
      </c>
      <c r="AB319" s="3">
        <v>45387</v>
      </c>
      <c r="AC319" s="2" t="s">
        <v>332</v>
      </c>
    </row>
    <row r="320" spans="1:29" ht="75" customHeight="1" x14ac:dyDescent="0.25">
      <c r="A320" s="2">
        <v>2024</v>
      </c>
      <c r="B320" s="3">
        <v>45292</v>
      </c>
      <c r="C320" s="3">
        <v>45382</v>
      </c>
      <c r="D320" s="2" t="s">
        <v>75</v>
      </c>
      <c r="E320" s="7" t="s">
        <v>891</v>
      </c>
      <c r="F320" s="5" t="s">
        <v>1531</v>
      </c>
      <c r="G320" s="8" t="s">
        <v>1532</v>
      </c>
      <c r="H320" s="16" t="s">
        <v>1533</v>
      </c>
      <c r="I320" s="17" t="s">
        <v>84</v>
      </c>
      <c r="J320" s="9" t="s">
        <v>1628</v>
      </c>
      <c r="K320" s="9" t="s">
        <v>1629</v>
      </c>
      <c r="L320" s="9" t="s">
        <v>510</v>
      </c>
      <c r="M320" s="2" t="s">
        <v>86</v>
      </c>
      <c r="N320" s="2" t="s">
        <v>332</v>
      </c>
      <c r="O320" s="5">
        <v>1</v>
      </c>
      <c r="P320" s="4">
        <v>45314</v>
      </c>
      <c r="Q320" s="4">
        <f>P320+366</f>
        <v>45680</v>
      </c>
      <c r="R320" s="2" t="s">
        <v>332</v>
      </c>
      <c r="S320" s="15" t="s">
        <v>2219</v>
      </c>
      <c r="T320" s="12">
        <v>577.5</v>
      </c>
      <c r="U320" s="12">
        <f>T320</f>
        <v>577.5</v>
      </c>
      <c r="V320" s="13" t="s">
        <v>590</v>
      </c>
      <c r="W320" s="13" t="s">
        <v>800</v>
      </c>
      <c r="X320" s="13" t="s">
        <v>802</v>
      </c>
      <c r="Y320" s="2" t="s">
        <v>89</v>
      </c>
      <c r="Z320" s="13" t="s">
        <v>802</v>
      </c>
      <c r="AA320" s="2" t="s">
        <v>803</v>
      </c>
      <c r="AB320" s="3">
        <v>45387</v>
      </c>
      <c r="AC320" s="2" t="s">
        <v>332</v>
      </c>
    </row>
    <row r="321" spans="1:29" ht="75" customHeight="1" x14ac:dyDescent="0.25">
      <c r="A321" s="2">
        <v>2024</v>
      </c>
      <c r="B321" s="3">
        <v>45292</v>
      </c>
      <c r="C321" s="3">
        <v>45382</v>
      </c>
      <c r="D321" s="2" t="s">
        <v>75</v>
      </c>
      <c r="E321" s="7" t="s">
        <v>892</v>
      </c>
      <c r="F321" s="5" t="s">
        <v>1531</v>
      </c>
      <c r="G321" s="8" t="s">
        <v>1532</v>
      </c>
      <c r="H321" s="16" t="s">
        <v>1533</v>
      </c>
      <c r="I321" s="17" t="s">
        <v>84</v>
      </c>
      <c r="J321" s="9" t="s">
        <v>1630</v>
      </c>
      <c r="K321" s="9" t="s">
        <v>334</v>
      </c>
      <c r="L321" s="9" t="s">
        <v>361</v>
      </c>
      <c r="M321" s="2" t="s">
        <v>86</v>
      </c>
      <c r="N321" s="2" t="s">
        <v>332</v>
      </c>
      <c r="O321" s="5">
        <v>1</v>
      </c>
      <c r="P321" s="4">
        <v>45314</v>
      </c>
      <c r="Q321" s="4">
        <f t="shared" ref="Q321:Q327" si="12">P321+366</f>
        <v>45680</v>
      </c>
      <c r="R321" s="2" t="s">
        <v>332</v>
      </c>
      <c r="S321" s="15" t="s">
        <v>2220</v>
      </c>
      <c r="T321" s="12">
        <v>466.8</v>
      </c>
      <c r="U321" s="12">
        <f t="shared" ref="U321:U327" si="13">T321</f>
        <v>466.8</v>
      </c>
      <c r="V321" s="13" t="s">
        <v>591</v>
      </c>
      <c r="W321" s="13" t="s">
        <v>800</v>
      </c>
      <c r="X321" s="13" t="s">
        <v>802</v>
      </c>
      <c r="Y321" s="2" t="s">
        <v>89</v>
      </c>
      <c r="Z321" s="13" t="s">
        <v>802</v>
      </c>
      <c r="AA321" s="2" t="s">
        <v>803</v>
      </c>
      <c r="AB321" s="3">
        <v>45387</v>
      </c>
      <c r="AC321" s="2" t="s">
        <v>332</v>
      </c>
    </row>
    <row r="322" spans="1:29" ht="75" customHeight="1" x14ac:dyDescent="0.25">
      <c r="A322" s="2">
        <v>2024</v>
      </c>
      <c r="B322" s="3">
        <v>45292</v>
      </c>
      <c r="C322" s="3">
        <v>45382</v>
      </c>
      <c r="D322" s="2" t="s">
        <v>75</v>
      </c>
      <c r="E322" s="7" t="s">
        <v>893</v>
      </c>
      <c r="F322" s="5" t="s">
        <v>1531</v>
      </c>
      <c r="G322" s="8" t="s">
        <v>1532</v>
      </c>
      <c r="H322" s="16" t="s">
        <v>1533</v>
      </c>
      <c r="I322" s="17" t="s">
        <v>84</v>
      </c>
      <c r="J322" s="9" t="s">
        <v>1631</v>
      </c>
      <c r="K322" s="9" t="s">
        <v>408</v>
      </c>
      <c r="L322" s="9" t="s">
        <v>493</v>
      </c>
      <c r="M322" s="2" t="s">
        <v>86</v>
      </c>
      <c r="N322" s="2" t="s">
        <v>332</v>
      </c>
      <c r="O322" s="5">
        <v>1</v>
      </c>
      <c r="P322" s="4">
        <v>45314</v>
      </c>
      <c r="Q322" s="4">
        <f t="shared" si="12"/>
        <v>45680</v>
      </c>
      <c r="R322" s="2" t="s">
        <v>332</v>
      </c>
      <c r="S322" s="15" t="s">
        <v>2221</v>
      </c>
      <c r="T322" s="12">
        <v>180</v>
      </c>
      <c r="U322" s="12">
        <f t="shared" si="13"/>
        <v>180</v>
      </c>
      <c r="V322" s="13" t="s">
        <v>3016</v>
      </c>
      <c r="W322" s="13" t="s">
        <v>800</v>
      </c>
      <c r="X322" s="13" t="s">
        <v>802</v>
      </c>
      <c r="Y322" s="2" t="s">
        <v>89</v>
      </c>
      <c r="Z322" s="13" t="s">
        <v>802</v>
      </c>
      <c r="AA322" s="2" t="s">
        <v>803</v>
      </c>
      <c r="AB322" s="3">
        <v>45387</v>
      </c>
      <c r="AC322" s="2" t="s">
        <v>332</v>
      </c>
    </row>
    <row r="323" spans="1:29" ht="75" customHeight="1" x14ac:dyDescent="0.25">
      <c r="A323" s="2">
        <v>2024</v>
      </c>
      <c r="B323" s="3">
        <v>45292</v>
      </c>
      <c r="C323" s="3">
        <v>45382</v>
      </c>
      <c r="D323" s="2" t="s">
        <v>75</v>
      </c>
      <c r="E323" s="7" t="s">
        <v>894</v>
      </c>
      <c r="F323" s="5" t="s">
        <v>1531</v>
      </c>
      <c r="G323" s="11" t="s">
        <v>1532</v>
      </c>
      <c r="H323" s="16" t="s">
        <v>1533</v>
      </c>
      <c r="I323" s="17" t="s">
        <v>84</v>
      </c>
      <c r="J323" s="9" t="s">
        <v>1632</v>
      </c>
      <c r="K323" s="9" t="s">
        <v>544</v>
      </c>
      <c r="L323" s="9" t="s">
        <v>1556</v>
      </c>
      <c r="M323" s="2" t="s">
        <v>86</v>
      </c>
      <c r="N323" s="2" t="s">
        <v>332</v>
      </c>
      <c r="O323" s="5">
        <v>1</v>
      </c>
      <c r="P323" s="4">
        <v>45315</v>
      </c>
      <c r="Q323" s="4">
        <f t="shared" si="12"/>
        <v>45681</v>
      </c>
      <c r="R323" s="2" t="s">
        <v>332</v>
      </c>
      <c r="S323" s="15" t="s">
        <v>2222</v>
      </c>
      <c r="T323" s="12">
        <v>180</v>
      </c>
      <c r="U323" s="12">
        <f t="shared" si="13"/>
        <v>180</v>
      </c>
      <c r="V323" s="13" t="s">
        <v>3017</v>
      </c>
      <c r="W323" s="13" t="s">
        <v>800</v>
      </c>
      <c r="X323" s="13" t="s">
        <v>802</v>
      </c>
      <c r="Y323" s="2" t="s">
        <v>89</v>
      </c>
      <c r="Z323" s="13" t="s">
        <v>802</v>
      </c>
      <c r="AA323" s="2" t="s">
        <v>803</v>
      </c>
      <c r="AB323" s="3">
        <v>45387</v>
      </c>
      <c r="AC323" s="2" t="s">
        <v>332</v>
      </c>
    </row>
    <row r="324" spans="1:29" ht="75" customHeight="1" x14ac:dyDescent="0.25">
      <c r="A324" s="2">
        <v>2024</v>
      </c>
      <c r="B324" s="3">
        <v>45292</v>
      </c>
      <c r="C324" s="3">
        <v>45382</v>
      </c>
      <c r="D324" s="2" t="s">
        <v>75</v>
      </c>
      <c r="E324" s="7" t="s">
        <v>895</v>
      </c>
      <c r="F324" s="5" t="s">
        <v>1531</v>
      </c>
      <c r="G324" s="8" t="s">
        <v>1532</v>
      </c>
      <c r="H324" s="16" t="s">
        <v>1533</v>
      </c>
      <c r="I324" s="17" t="s">
        <v>84</v>
      </c>
      <c r="J324" s="9" t="s">
        <v>1633</v>
      </c>
      <c r="K324" s="9" t="s">
        <v>330</v>
      </c>
      <c r="L324" s="9" t="s">
        <v>426</v>
      </c>
      <c r="M324" s="2" t="s">
        <v>87</v>
      </c>
      <c r="N324" s="2" t="s">
        <v>332</v>
      </c>
      <c r="O324" s="5">
        <v>1</v>
      </c>
      <c r="P324" s="4">
        <v>45315</v>
      </c>
      <c r="Q324" s="4">
        <f t="shared" si="12"/>
        <v>45681</v>
      </c>
      <c r="R324" s="2" t="s">
        <v>332</v>
      </c>
      <c r="S324" s="15" t="s">
        <v>2223</v>
      </c>
      <c r="T324" s="12">
        <v>945.55</v>
      </c>
      <c r="U324" s="12">
        <f t="shared" si="13"/>
        <v>945.55</v>
      </c>
      <c r="V324" s="13" t="s">
        <v>592</v>
      </c>
      <c r="W324" s="13" t="s">
        <v>800</v>
      </c>
      <c r="X324" s="13" t="s">
        <v>802</v>
      </c>
      <c r="Y324" s="2" t="s">
        <v>89</v>
      </c>
      <c r="Z324" s="13" t="s">
        <v>802</v>
      </c>
      <c r="AA324" s="2" t="s">
        <v>803</v>
      </c>
      <c r="AB324" s="3">
        <v>45387</v>
      </c>
      <c r="AC324" s="2" t="s">
        <v>332</v>
      </c>
    </row>
    <row r="325" spans="1:29" ht="75" customHeight="1" x14ac:dyDescent="0.25">
      <c r="A325" s="2">
        <v>2024</v>
      </c>
      <c r="B325" s="3">
        <v>45292</v>
      </c>
      <c r="C325" s="3">
        <v>45382</v>
      </c>
      <c r="D325" s="2" t="s">
        <v>75</v>
      </c>
      <c r="E325" s="7" t="s">
        <v>896</v>
      </c>
      <c r="F325" s="5" t="s">
        <v>1531</v>
      </c>
      <c r="G325" s="8" t="s">
        <v>1532</v>
      </c>
      <c r="H325" s="16" t="s">
        <v>1533</v>
      </c>
      <c r="I325" s="17" t="s">
        <v>84</v>
      </c>
      <c r="J325" s="9" t="s">
        <v>1634</v>
      </c>
      <c r="K325" s="9" t="s">
        <v>354</v>
      </c>
      <c r="L325" s="9" t="s">
        <v>516</v>
      </c>
      <c r="M325" s="2" t="s">
        <v>86</v>
      </c>
      <c r="N325" s="2" t="s">
        <v>332</v>
      </c>
      <c r="O325" s="5">
        <v>1</v>
      </c>
      <c r="P325" s="4">
        <v>45315</v>
      </c>
      <c r="Q325" s="4">
        <f>P325+366</f>
        <v>45681</v>
      </c>
      <c r="R325" s="2" t="s">
        <v>332</v>
      </c>
      <c r="S325" s="15" t="s">
        <v>2224</v>
      </c>
      <c r="T325" s="12">
        <v>1193.5</v>
      </c>
      <c r="U325" s="12">
        <f>T325</f>
        <v>1193.5</v>
      </c>
      <c r="V325" s="13" t="s">
        <v>3018</v>
      </c>
      <c r="W325" s="13" t="s">
        <v>800</v>
      </c>
      <c r="X325" s="13" t="s">
        <v>802</v>
      </c>
      <c r="Y325" s="2" t="s">
        <v>89</v>
      </c>
      <c r="Z325" s="13" t="s">
        <v>802</v>
      </c>
      <c r="AA325" s="2" t="s">
        <v>803</v>
      </c>
      <c r="AB325" s="3">
        <v>45387</v>
      </c>
      <c r="AC325" s="2" t="s">
        <v>332</v>
      </c>
    </row>
    <row r="326" spans="1:29" ht="75" customHeight="1" x14ac:dyDescent="0.25">
      <c r="A326" s="2">
        <v>2024</v>
      </c>
      <c r="B326" s="3">
        <v>45292</v>
      </c>
      <c r="C326" s="3">
        <v>45382</v>
      </c>
      <c r="D326" s="2" t="s">
        <v>75</v>
      </c>
      <c r="E326" s="7" t="s">
        <v>897</v>
      </c>
      <c r="F326" s="5" t="s">
        <v>1531</v>
      </c>
      <c r="G326" s="8" t="s">
        <v>1532</v>
      </c>
      <c r="H326" s="16" t="s">
        <v>1533</v>
      </c>
      <c r="I326" s="17" t="s">
        <v>84</v>
      </c>
      <c r="J326" s="9" t="s">
        <v>1635</v>
      </c>
      <c r="K326" s="9" t="s">
        <v>357</v>
      </c>
      <c r="L326" s="9" t="s">
        <v>445</v>
      </c>
      <c r="M326" s="2" t="s">
        <v>87</v>
      </c>
      <c r="N326" s="2" t="s">
        <v>332</v>
      </c>
      <c r="O326" s="5">
        <v>1</v>
      </c>
      <c r="P326" s="4">
        <v>45315</v>
      </c>
      <c r="Q326" s="4">
        <f t="shared" si="12"/>
        <v>45681</v>
      </c>
      <c r="R326" s="2" t="s">
        <v>332</v>
      </c>
      <c r="S326" s="15" t="s">
        <v>2225</v>
      </c>
      <c r="T326" s="12">
        <v>1135.3800000000001</v>
      </c>
      <c r="U326" s="12">
        <f t="shared" si="13"/>
        <v>1135.3800000000001</v>
      </c>
      <c r="V326" s="13" t="s">
        <v>3019</v>
      </c>
      <c r="W326" s="13" t="s">
        <v>800</v>
      </c>
      <c r="X326" s="13" t="s">
        <v>802</v>
      </c>
      <c r="Y326" s="2" t="s">
        <v>89</v>
      </c>
      <c r="Z326" s="13" t="s">
        <v>802</v>
      </c>
      <c r="AA326" s="2" t="s">
        <v>803</v>
      </c>
      <c r="AB326" s="3">
        <v>45387</v>
      </c>
      <c r="AC326" s="2" t="s">
        <v>332</v>
      </c>
    </row>
    <row r="327" spans="1:29" ht="75" customHeight="1" x14ac:dyDescent="0.25">
      <c r="A327" s="2">
        <v>2024</v>
      </c>
      <c r="B327" s="3">
        <v>45292</v>
      </c>
      <c r="C327" s="3">
        <v>45382</v>
      </c>
      <c r="D327" s="2" t="s">
        <v>75</v>
      </c>
      <c r="E327" s="7" t="s">
        <v>898</v>
      </c>
      <c r="F327" s="5" t="s">
        <v>1531</v>
      </c>
      <c r="G327" s="8" t="s">
        <v>1532</v>
      </c>
      <c r="H327" s="16" t="s">
        <v>1533</v>
      </c>
      <c r="I327" s="17" t="s">
        <v>84</v>
      </c>
      <c r="J327" s="9" t="s">
        <v>1636</v>
      </c>
      <c r="K327" s="9" t="s">
        <v>334</v>
      </c>
      <c r="L327" s="9" t="s">
        <v>543</v>
      </c>
      <c r="M327" s="2" t="s">
        <v>87</v>
      </c>
      <c r="N327" s="2" t="s">
        <v>332</v>
      </c>
      <c r="O327" s="5">
        <v>1</v>
      </c>
      <c r="P327" s="4">
        <v>45315</v>
      </c>
      <c r="Q327" s="4">
        <f t="shared" si="12"/>
        <v>45681</v>
      </c>
      <c r="R327" s="2" t="s">
        <v>332</v>
      </c>
      <c r="S327" s="15" t="s">
        <v>2226</v>
      </c>
      <c r="T327" s="12">
        <v>642.82000000000005</v>
      </c>
      <c r="U327" s="12">
        <f t="shared" si="13"/>
        <v>642.82000000000005</v>
      </c>
      <c r="V327" s="13" t="s">
        <v>594</v>
      </c>
      <c r="W327" s="13" t="s">
        <v>800</v>
      </c>
      <c r="X327" s="13" t="s">
        <v>802</v>
      </c>
      <c r="Y327" s="2" t="s">
        <v>89</v>
      </c>
      <c r="Z327" s="13" t="s">
        <v>802</v>
      </c>
      <c r="AA327" s="2" t="s">
        <v>803</v>
      </c>
      <c r="AB327" s="3">
        <v>45387</v>
      </c>
      <c r="AC327" s="2" t="s">
        <v>332</v>
      </c>
    </row>
    <row r="328" spans="1:29" ht="75" customHeight="1" x14ac:dyDescent="0.25">
      <c r="A328" s="2">
        <v>2024</v>
      </c>
      <c r="B328" s="3">
        <v>45292</v>
      </c>
      <c r="C328" s="3">
        <v>45382</v>
      </c>
      <c r="D328" s="2" t="s">
        <v>75</v>
      </c>
      <c r="E328" s="7" t="s">
        <v>899</v>
      </c>
      <c r="F328" s="5" t="s">
        <v>1531</v>
      </c>
      <c r="G328" s="8" t="s">
        <v>1532</v>
      </c>
      <c r="H328" s="16" t="s">
        <v>1533</v>
      </c>
      <c r="I328" s="17" t="s">
        <v>84</v>
      </c>
      <c r="J328" s="9" t="s">
        <v>1637</v>
      </c>
      <c r="K328" s="9" t="s">
        <v>454</v>
      </c>
      <c r="L328" s="9" t="s">
        <v>1638</v>
      </c>
      <c r="M328" s="2" t="s">
        <v>86</v>
      </c>
      <c r="N328" s="2" t="s">
        <v>332</v>
      </c>
      <c r="O328" s="5">
        <v>1</v>
      </c>
      <c r="P328" s="4">
        <v>45307</v>
      </c>
      <c r="Q328" s="4">
        <f>P328+366</f>
        <v>45673</v>
      </c>
      <c r="R328" s="2" t="s">
        <v>332</v>
      </c>
      <c r="S328" s="15" t="s">
        <v>2227</v>
      </c>
      <c r="T328" s="12">
        <v>500</v>
      </c>
      <c r="U328" s="12">
        <f>T328</f>
        <v>500</v>
      </c>
      <c r="V328" s="13" t="s">
        <v>631</v>
      </c>
      <c r="W328" s="13" t="s">
        <v>800</v>
      </c>
      <c r="X328" s="13" t="s">
        <v>802</v>
      </c>
      <c r="Y328" s="2" t="s">
        <v>89</v>
      </c>
      <c r="Z328" s="13" t="s">
        <v>802</v>
      </c>
      <c r="AA328" s="2" t="s">
        <v>803</v>
      </c>
      <c r="AB328" s="3">
        <v>45387</v>
      </c>
      <c r="AC328" s="2" t="s">
        <v>332</v>
      </c>
    </row>
    <row r="329" spans="1:29" ht="75" customHeight="1" x14ac:dyDescent="0.25">
      <c r="A329" s="2">
        <v>2024</v>
      </c>
      <c r="B329" s="3">
        <v>45292</v>
      </c>
      <c r="C329" s="3">
        <v>45382</v>
      </c>
      <c r="D329" s="2" t="s">
        <v>75</v>
      </c>
      <c r="E329" s="7" t="s">
        <v>900</v>
      </c>
      <c r="F329" s="5" t="s">
        <v>1531</v>
      </c>
      <c r="G329" s="8" t="s">
        <v>1532</v>
      </c>
      <c r="H329" s="16" t="s">
        <v>1533</v>
      </c>
      <c r="I329" s="17" t="s">
        <v>84</v>
      </c>
      <c r="J329" s="9" t="s">
        <v>1639</v>
      </c>
      <c r="K329" s="9" t="s">
        <v>332</v>
      </c>
      <c r="L329" s="9" t="s">
        <v>332</v>
      </c>
      <c r="M329" s="2" t="s">
        <v>86</v>
      </c>
      <c r="N329" s="2" t="s">
        <v>332</v>
      </c>
      <c r="O329" s="5">
        <v>1</v>
      </c>
      <c r="P329" s="4">
        <v>45309</v>
      </c>
      <c r="Q329" s="4">
        <f>P329+366</f>
        <v>45675</v>
      </c>
      <c r="R329" s="2" t="s">
        <v>332</v>
      </c>
      <c r="S329" s="15" t="s">
        <v>2228</v>
      </c>
      <c r="T329" s="12">
        <v>180</v>
      </c>
      <c r="U329" s="12">
        <f t="shared" ref="U329:U382" si="14">T329</f>
        <v>180</v>
      </c>
      <c r="V329" s="13" t="s">
        <v>3020</v>
      </c>
      <c r="W329" s="13" t="s">
        <v>800</v>
      </c>
      <c r="X329" s="13" t="s">
        <v>802</v>
      </c>
      <c r="Y329" s="2" t="s">
        <v>89</v>
      </c>
      <c r="Z329" s="13" t="s">
        <v>802</v>
      </c>
      <c r="AA329" s="2" t="s">
        <v>803</v>
      </c>
      <c r="AB329" s="3">
        <v>45387</v>
      </c>
      <c r="AC329" s="2" t="s">
        <v>332</v>
      </c>
    </row>
    <row r="330" spans="1:29" ht="75" customHeight="1" x14ac:dyDescent="0.25">
      <c r="A330" s="2">
        <v>2024</v>
      </c>
      <c r="B330" s="3">
        <v>45292</v>
      </c>
      <c r="C330" s="3">
        <v>45382</v>
      </c>
      <c r="D330" s="2" t="s">
        <v>75</v>
      </c>
      <c r="E330" s="7" t="s">
        <v>901</v>
      </c>
      <c r="F330" s="5" t="s">
        <v>1531</v>
      </c>
      <c r="G330" s="8" t="s">
        <v>1532</v>
      </c>
      <c r="H330" s="16" t="s">
        <v>1533</v>
      </c>
      <c r="I330" s="17" t="s">
        <v>84</v>
      </c>
      <c r="J330" s="9" t="s">
        <v>1640</v>
      </c>
      <c r="K330" s="9" t="s">
        <v>1641</v>
      </c>
      <c r="L330" s="9" t="s">
        <v>371</v>
      </c>
      <c r="M330" s="2" t="s">
        <v>87</v>
      </c>
      <c r="N330" s="2" t="s">
        <v>332</v>
      </c>
      <c r="O330" s="5">
        <v>1</v>
      </c>
      <c r="P330" s="4">
        <v>45309</v>
      </c>
      <c r="Q330" s="4">
        <f>P330+366</f>
        <v>45675</v>
      </c>
      <c r="R330" s="2" t="s">
        <v>332</v>
      </c>
      <c r="S330" s="15" t="s">
        <v>2229</v>
      </c>
      <c r="T330" s="12">
        <v>361.05</v>
      </c>
      <c r="U330" s="12">
        <f t="shared" si="14"/>
        <v>361.05</v>
      </c>
      <c r="V330" s="13" t="s">
        <v>603</v>
      </c>
      <c r="W330" s="13" t="s">
        <v>800</v>
      </c>
      <c r="X330" s="13" t="s">
        <v>802</v>
      </c>
      <c r="Y330" s="2" t="s">
        <v>89</v>
      </c>
      <c r="Z330" s="13" t="s">
        <v>802</v>
      </c>
      <c r="AA330" s="2" t="s">
        <v>803</v>
      </c>
      <c r="AB330" s="3">
        <v>45387</v>
      </c>
      <c r="AC330" s="2" t="s">
        <v>332</v>
      </c>
    </row>
    <row r="331" spans="1:29" ht="75" customHeight="1" x14ac:dyDescent="0.25">
      <c r="A331" s="2">
        <v>2024</v>
      </c>
      <c r="B331" s="3">
        <v>45292</v>
      </c>
      <c r="C331" s="3">
        <v>45382</v>
      </c>
      <c r="D331" s="2" t="s">
        <v>75</v>
      </c>
      <c r="E331" s="7" t="s">
        <v>902</v>
      </c>
      <c r="F331" s="5" t="s">
        <v>1531</v>
      </c>
      <c r="G331" s="8" t="s">
        <v>1532</v>
      </c>
      <c r="H331" s="16" t="s">
        <v>1533</v>
      </c>
      <c r="I331" s="17" t="s">
        <v>84</v>
      </c>
      <c r="J331" s="9" t="s">
        <v>1642</v>
      </c>
      <c r="K331" s="9" t="s">
        <v>368</v>
      </c>
      <c r="L331" s="9" t="s">
        <v>493</v>
      </c>
      <c r="M331" s="2" t="s">
        <v>86</v>
      </c>
      <c r="N331" s="2" t="s">
        <v>332</v>
      </c>
      <c r="O331" s="5">
        <v>1</v>
      </c>
      <c r="P331" s="4">
        <v>45309</v>
      </c>
      <c r="Q331" s="4">
        <f>P331+366</f>
        <v>45675</v>
      </c>
      <c r="R331" s="2" t="s">
        <v>332</v>
      </c>
      <c r="S331" s="15" t="s">
        <v>2230</v>
      </c>
      <c r="T331" s="12">
        <v>8418</v>
      </c>
      <c r="U331" s="12">
        <f t="shared" si="14"/>
        <v>8418</v>
      </c>
      <c r="V331" s="13" t="s">
        <v>653</v>
      </c>
      <c r="W331" s="13" t="s">
        <v>800</v>
      </c>
      <c r="X331" s="13" t="s">
        <v>802</v>
      </c>
      <c r="Y331" s="2" t="s">
        <v>89</v>
      </c>
      <c r="Z331" s="13" t="s">
        <v>802</v>
      </c>
      <c r="AA331" s="2" t="s">
        <v>803</v>
      </c>
      <c r="AB331" s="3">
        <v>45387</v>
      </c>
      <c r="AC331" s="2" t="s">
        <v>332</v>
      </c>
    </row>
    <row r="332" spans="1:29" ht="75" customHeight="1" x14ac:dyDescent="0.25">
      <c r="A332" s="2">
        <v>2024</v>
      </c>
      <c r="B332" s="3">
        <v>45292</v>
      </c>
      <c r="C332" s="3">
        <v>45382</v>
      </c>
      <c r="D332" s="2" t="s">
        <v>75</v>
      </c>
      <c r="E332" s="7" t="s">
        <v>903</v>
      </c>
      <c r="F332" s="5" t="s">
        <v>1531</v>
      </c>
      <c r="G332" s="8" t="s">
        <v>1532</v>
      </c>
      <c r="H332" s="16" t="s">
        <v>1533</v>
      </c>
      <c r="I332" s="17" t="s">
        <v>84</v>
      </c>
      <c r="J332" s="9" t="s">
        <v>1643</v>
      </c>
      <c r="K332" s="9" t="s">
        <v>328</v>
      </c>
      <c r="L332" s="9" t="s">
        <v>393</v>
      </c>
      <c r="M332" s="2" t="s">
        <v>86</v>
      </c>
      <c r="N332" s="2" t="s">
        <v>332</v>
      </c>
      <c r="O332" s="5">
        <v>1</v>
      </c>
      <c r="P332" s="4">
        <v>45309</v>
      </c>
      <c r="Q332" s="4">
        <f t="shared" ref="Q332:Q359" si="15">P332+366</f>
        <v>45675</v>
      </c>
      <c r="R332" s="2" t="s">
        <v>332</v>
      </c>
      <c r="S332" s="15" t="s">
        <v>2231</v>
      </c>
      <c r="T332" s="12">
        <v>180</v>
      </c>
      <c r="U332" s="12">
        <f t="shared" si="14"/>
        <v>180</v>
      </c>
      <c r="V332" s="13" t="s">
        <v>3021</v>
      </c>
      <c r="W332" s="13" t="s">
        <v>800</v>
      </c>
      <c r="X332" s="13" t="s">
        <v>802</v>
      </c>
      <c r="Y332" s="2" t="s">
        <v>89</v>
      </c>
      <c r="Z332" s="13" t="s">
        <v>802</v>
      </c>
      <c r="AA332" s="2" t="s">
        <v>803</v>
      </c>
      <c r="AB332" s="3">
        <v>45387</v>
      </c>
      <c r="AC332" s="2" t="s">
        <v>332</v>
      </c>
    </row>
    <row r="333" spans="1:29" ht="75" customHeight="1" x14ac:dyDescent="0.25">
      <c r="A333" s="2">
        <v>2024</v>
      </c>
      <c r="B333" s="3">
        <v>45292</v>
      </c>
      <c r="C333" s="3">
        <v>45382</v>
      </c>
      <c r="D333" s="2" t="s">
        <v>75</v>
      </c>
      <c r="E333" s="7" t="s">
        <v>904</v>
      </c>
      <c r="F333" s="5" t="s">
        <v>1531</v>
      </c>
      <c r="G333" s="8" t="s">
        <v>1532</v>
      </c>
      <c r="H333" s="16" t="s">
        <v>1533</v>
      </c>
      <c r="I333" s="17" t="s">
        <v>84</v>
      </c>
      <c r="J333" s="9" t="s">
        <v>1644</v>
      </c>
      <c r="K333" s="9" t="s">
        <v>1645</v>
      </c>
      <c r="L333" s="9" t="s">
        <v>1646</v>
      </c>
      <c r="M333" s="2" t="s">
        <v>86</v>
      </c>
      <c r="N333" s="2" t="s">
        <v>332</v>
      </c>
      <c r="O333" s="5">
        <v>1</v>
      </c>
      <c r="P333" s="4">
        <v>45310</v>
      </c>
      <c r="Q333" s="4">
        <f t="shared" si="15"/>
        <v>45676</v>
      </c>
      <c r="R333" s="2" t="s">
        <v>332</v>
      </c>
      <c r="S333" s="15" t="s">
        <v>2232</v>
      </c>
      <c r="T333" s="12">
        <v>750</v>
      </c>
      <c r="U333" s="12">
        <f t="shared" si="14"/>
        <v>750</v>
      </c>
      <c r="V333" s="13" t="s">
        <v>3022</v>
      </c>
      <c r="W333" s="13" t="s">
        <v>800</v>
      </c>
      <c r="X333" s="13" t="s">
        <v>802</v>
      </c>
      <c r="Y333" s="2" t="s">
        <v>89</v>
      </c>
      <c r="Z333" s="13" t="s">
        <v>802</v>
      </c>
      <c r="AA333" s="2" t="s">
        <v>803</v>
      </c>
      <c r="AB333" s="3">
        <v>45387</v>
      </c>
      <c r="AC333" s="2" t="s">
        <v>332</v>
      </c>
    </row>
    <row r="334" spans="1:29" ht="75" customHeight="1" x14ac:dyDescent="0.25">
      <c r="A334" s="2">
        <v>2024</v>
      </c>
      <c r="B334" s="3">
        <v>45292</v>
      </c>
      <c r="C334" s="3">
        <v>45382</v>
      </c>
      <c r="D334" s="2" t="s">
        <v>75</v>
      </c>
      <c r="E334" s="7" t="s">
        <v>905</v>
      </c>
      <c r="F334" s="5" t="s">
        <v>1531</v>
      </c>
      <c r="G334" s="8" t="s">
        <v>1532</v>
      </c>
      <c r="H334" s="16" t="s">
        <v>1533</v>
      </c>
      <c r="I334" s="17" t="s">
        <v>84</v>
      </c>
      <c r="J334" s="9" t="s">
        <v>1647</v>
      </c>
      <c r="K334" s="9" t="s">
        <v>1648</v>
      </c>
      <c r="L334" s="9" t="s">
        <v>481</v>
      </c>
      <c r="M334" s="2" t="s">
        <v>86</v>
      </c>
      <c r="N334" s="2" t="s">
        <v>332</v>
      </c>
      <c r="O334" s="5">
        <v>1</v>
      </c>
      <c r="P334" s="4">
        <v>45310</v>
      </c>
      <c r="Q334" s="4">
        <f t="shared" si="15"/>
        <v>45676</v>
      </c>
      <c r="R334" s="2" t="s">
        <v>332</v>
      </c>
      <c r="S334" s="15" t="s">
        <v>2233</v>
      </c>
      <c r="T334" s="12">
        <v>496.77</v>
      </c>
      <c r="U334" s="12">
        <f t="shared" si="14"/>
        <v>496.77</v>
      </c>
      <c r="V334" s="13" t="s">
        <v>604</v>
      </c>
      <c r="W334" s="13" t="s">
        <v>800</v>
      </c>
      <c r="X334" s="13" t="s">
        <v>802</v>
      </c>
      <c r="Y334" s="2" t="s">
        <v>89</v>
      </c>
      <c r="Z334" s="13" t="s">
        <v>802</v>
      </c>
      <c r="AA334" s="2" t="s">
        <v>803</v>
      </c>
      <c r="AB334" s="3">
        <v>45387</v>
      </c>
      <c r="AC334" s="2" t="s">
        <v>332</v>
      </c>
    </row>
    <row r="335" spans="1:29" ht="75" customHeight="1" x14ac:dyDescent="0.25">
      <c r="A335" s="2">
        <v>2024</v>
      </c>
      <c r="B335" s="3">
        <v>45292</v>
      </c>
      <c r="C335" s="3">
        <v>45382</v>
      </c>
      <c r="D335" s="2" t="s">
        <v>75</v>
      </c>
      <c r="E335" s="7" t="s">
        <v>906</v>
      </c>
      <c r="F335" s="5" t="s">
        <v>1531</v>
      </c>
      <c r="G335" s="8" t="s">
        <v>1532</v>
      </c>
      <c r="H335" s="16" t="s">
        <v>1533</v>
      </c>
      <c r="I335" s="17" t="s">
        <v>84</v>
      </c>
      <c r="J335" s="9" t="s">
        <v>1649</v>
      </c>
      <c r="K335" s="9" t="s">
        <v>378</v>
      </c>
      <c r="L335" s="9" t="s">
        <v>382</v>
      </c>
      <c r="M335" s="2" t="s">
        <v>86</v>
      </c>
      <c r="N335" s="2" t="s">
        <v>332</v>
      </c>
      <c r="O335" s="5">
        <v>1</v>
      </c>
      <c r="P335" s="4">
        <v>45310</v>
      </c>
      <c r="Q335" s="4">
        <f t="shared" si="15"/>
        <v>45676</v>
      </c>
      <c r="R335" s="2" t="s">
        <v>332</v>
      </c>
      <c r="S335" s="15" t="s">
        <v>2234</v>
      </c>
      <c r="T335" s="12">
        <v>240.7</v>
      </c>
      <c r="U335" s="12">
        <f t="shared" si="14"/>
        <v>240.7</v>
      </c>
      <c r="V335" s="13" t="s">
        <v>605</v>
      </c>
      <c r="W335" s="13" t="s">
        <v>800</v>
      </c>
      <c r="X335" s="13" t="s">
        <v>802</v>
      </c>
      <c r="Y335" s="2" t="s">
        <v>89</v>
      </c>
      <c r="Z335" s="13" t="s">
        <v>802</v>
      </c>
      <c r="AA335" s="2" t="s">
        <v>803</v>
      </c>
      <c r="AB335" s="3">
        <v>45387</v>
      </c>
      <c r="AC335" s="2" t="s">
        <v>332</v>
      </c>
    </row>
    <row r="336" spans="1:29" ht="75" customHeight="1" x14ac:dyDescent="0.25">
      <c r="A336" s="2">
        <v>2024</v>
      </c>
      <c r="B336" s="3">
        <v>45292</v>
      </c>
      <c r="C336" s="3">
        <v>45382</v>
      </c>
      <c r="D336" s="2" t="s">
        <v>75</v>
      </c>
      <c r="E336" s="7" t="s">
        <v>907</v>
      </c>
      <c r="F336" s="5" t="s">
        <v>1531</v>
      </c>
      <c r="G336" s="8" t="s">
        <v>1532</v>
      </c>
      <c r="H336" s="16" t="s">
        <v>1533</v>
      </c>
      <c r="I336" s="17" t="s">
        <v>84</v>
      </c>
      <c r="J336" s="9" t="s">
        <v>1650</v>
      </c>
      <c r="K336" s="9" t="s">
        <v>1651</v>
      </c>
      <c r="L336" s="9" t="s">
        <v>1651</v>
      </c>
      <c r="M336" s="2" t="s">
        <v>86</v>
      </c>
      <c r="N336" s="2" t="s">
        <v>332</v>
      </c>
      <c r="O336" s="5">
        <v>1</v>
      </c>
      <c r="P336" s="4">
        <v>45310</v>
      </c>
      <c r="Q336" s="4">
        <f t="shared" si="15"/>
        <v>45676</v>
      </c>
      <c r="R336" s="2" t="s">
        <v>332</v>
      </c>
      <c r="S336" s="15" t="s">
        <v>2235</v>
      </c>
      <c r="T336" s="12">
        <v>1217.5</v>
      </c>
      <c r="U336" s="12">
        <f t="shared" si="14"/>
        <v>1217.5</v>
      </c>
      <c r="V336" s="13" t="s">
        <v>606</v>
      </c>
      <c r="W336" s="13" t="s">
        <v>800</v>
      </c>
      <c r="X336" s="13" t="s">
        <v>802</v>
      </c>
      <c r="Y336" s="2" t="s">
        <v>89</v>
      </c>
      <c r="Z336" s="13" t="s">
        <v>802</v>
      </c>
      <c r="AA336" s="2" t="s">
        <v>803</v>
      </c>
      <c r="AB336" s="3">
        <v>45387</v>
      </c>
      <c r="AC336" s="2" t="s">
        <v>332</v>
      </c>
    </row>
    <row r="337" spans="1:29" ht="75" customHeight="1" x14ac:dyDescent="0.25">
      <c r="A337" s="2">
        <v>2024</v>
      </c>
      <c r="B337" s="3">
        <v>45292</v>
      </c>
      <c r="C337" s="3">
        <v>45382</v>
      </c>
      <c r="D337" s="2" t="s">
        <v>75</v>
      </c>
      <c r="E337" s="7" t="s">
        <v>908</v>
      </c>
      <c r="F337" s="5" t="s">
        <v>1531</v>
      </c>
      <c r="G337" s="8" t="s">
        <v>1532</v>
      </c>
      <c r="H337" s="16" t="s">
        <v>1533</v>
      </c>
      <c r="I337" s="17" t="s">
        <v>84</v>
      </c>
      <c r="J337" s="9" t="s">
        <v>1652</v>
      </c>
      <c r="K337" s="9" t="s">
        <v>378</v>
      </c>
      <c r="L337" s="9" t="s">
        <v>330</v>
      </c>
      <c r="M337" s="2" t="s">
        <v>86</v>
      </c>
      <c r="N337" s="2" t="s">
        <v>332</v>
      </c>
      <c r="O337" s="5">
        <v>1</v>
      </c>
      <c r="P337" s="4">
        <v>45310</v>
      </c>
      <c r="Q337" s="4">
        <f t="shared" si="15"/>
        <v>45676</v>
      </c>
      <c r="R337" s="2" t="s">
        <v>332</v>
      </c>
      <c r="S337" s="15" t="s">
        <v>2236</v>
      </c>
      <c r="T337" s="12">
        <v>467.12</v>
      </c>
      <c r="U337" s="12">
        <f t="shared" si="14"/>
        <v>467.12</v>
      </c>
      <c r="V337" s="13" t="s">
        <v>607</v>
      </c>
      <c r="W337" s="13" t="s">
        <v>800</v>
      </c>
      <c r="X337" s="13" t="s">
        <v>802</v>
      </c>
      <c r="Y337" s="2" t="s">
        <v>89</v>
      </c>
      <c r="Z337" s="13" t="s">
        <v>802</v>
      </c>
      <c r="AA337" s="2" t="s">
        <v>803</v>
      </c>
      <c r="AB337" s="3">
        <v>45387</v>
      </c>
      <c r="AC337" s="2" t="s">
        <v>332</v>
      </c>
    </row>
    <row r="338" spans="1:29" ht="75" customHeight="1" x14ac:dyDescent="0.25">
      <c r="A338" s="2">
        <v>2024</v>
      </c>
      <c r="B338" s="3">
        <v>45292</v>
      </c>
      <c r="C338" s="3">
        <v>45382</v>
      </c>
      <c r="D338" s="2" t="s">
        <v>75</v>
      </c>
      <c r="E338" s="7" t="s">
        <v>909</v>
      </c>
      <c r="F338" s="5" t="s">
        <v>1531</v>
      </c>
      <c r="G338" s="8" t="s">
        <v>1532</v>
      </c>
      <c r="H338" s="16" t="s">
        <v>1533</v>
      </c>
      <c r="I338" s="17" t="s">
        <v>84</v>
      </c>
      <c r="J338" s="9" t="s">
        <v>1653</v>
      </c>
      <c r="K338" s="9" t="s">
        <v>1654</v>
      </c>
      <c r="L338" s="9" t="s">
        <v>544</v>
      </c>
      <c r="M338" s="2" t="s">
        <v>87</v>
      </c>
      <c r="N338" s="2" t="s">
        <v>332</v>
      </c>
      <c r="O338" s="5">
        <v>1</v>
      </c>
      <c r="P338" s="4">
        <v>45310</v>
      </c>
      <c r="Q338" s="4">
        <f t="shared" si="15"/>
        <v>45676</v>
      </c>
      <c r="R338" s="2" t="s">
        <v>332</v>
      </c>
      <c r="S338" s="15" t="s">
        <v>2237</v>
      </c>
      <c r="T338" s="12">
        <v>879.52</v>
      </c>
      <c r="U338" s="12">
        <f t="shared" si="14"/>
        <v>879.52</v>
      </c>
      <c r="V338" s="13" t="s">
        <v>3023</v>
      </c>
      <c r="W338" s="13" t="s">
        <v>800</v>
      </c>
      <c r="X338" s="13" t="s">
        <v>802</v>
      </c>
      <c r="Y338" s="2" t="s">
        <v>89</v>
      </c>
      <c r="Z338" s="13" t="s">
        <v>802</v>
      </c>
      <c r="AA338" s="2" t="s">
        <v>803</v>
      </c>
      <c r="AB338" s="3">
        <v>45387</v>
      </c>
      <c r="AC338" s="2" t="s">
        <v>332</v>
      </c>
    </row>
    <row r="339" spans="1:29" ht="75" customHeight="1" x14ac:dyDescent="0.25">
      <c r="A339" s="2">
        <v>2024</v>
      </c>
      <c r="B339" s="3">
        <v>45292</v>
      </c>
      <c r="C339" s="3">
        <v>45382</v>
      </c>
      <c r="D339" s="2" t="s">
        <v>75</v>
      </c>
      <c r="E339" s="7" t="s">
        <v>910</v>
      </c>
      <c r="F339" s="5" t="s">
        <v>1531</v>
      </c>
      <c r="G339" s="8" t="s">
        <v>1532</v>
      </c>
      <c r="H339" s="16" t="s">
        <v>1533</v>
      </c>
      <c r="I339" s="17" t="s">
        <v>84</v>
      </c>
      <c r="J339" s="9" t="s">
        <v>1655</v>
      </c>
      <c r="K339" s="9" t="s">
        <v>384</v>
      </c>
      <c r="L339" s="9" t="s">
        <v>382</v>
      </c>
      <c r="M339" s="2" t="s">
        <v>86</v>
      </c>
      <c r="N339" s="2" t="s">
        <v>332</v>
      </c>
      <c r="O339" s="5">
        <v>1</v>
      </c>
      <c r="P339" s="4">
        <v>45310</v>
      </c>
      <c r="Q339" s="4">
        <f t="shared" si="15"/>
        <v>45676</v>
      </c>
      <c r="R339" s="2" t="s">
        <v>332</v>
      </c>
      <c r="S339" s="15" t="s">
        <v>2238</v>
      </c>
      <c r="T339" s="12">
        <v>500</v>
      </c>
      <c r="U339" s="12">
        <f t="shared" si="14"/>
        <v>500</v>
      </c>
      <c r="V339" s="13" t="s">
        <v>608</v>
      </c>
      <c r="W339" s="13" t="s">
        <v>800</v>
      </c>
      <c r="X339" s="13" t="s">
        <v>802</v>
      </c>
      <c r="Y339" s="2" t="s">
        <v>89</v>
      </c>
      <c r="Z339" s="13" t="s">
        <v>802</v>
      </c>
      <c r="AA339" s="2" t="s">
        <v>803</v>
      </c>
      <c r="AB339" s="3">
        <v>45387</v>
      </c>
      <c r="AC339" s="2" t="s">
        <v>332</v>
      </c>
    </row>
    <row r="340" spans="1:29" ht="75" customHeight="1" x14ac:dyDescent="0.25">
      <c r="A340" s="2">
        <v>2024</v>
      </c>
      <c r="B340" s="3">
        <v>45292</v>
      </c>
      <c r="C340" s="3">
        <v>45382</v>
      </c>
      <c r="D340" s="2" t="s">
        <v>75</v>
      </c>
      <c r="E340" s="7" t="s">
        <v>911</v>
      </c>
      <c r="F340" s="5" t="s">
        <v>1531</v>
      </c>
      <c r="G340" s="8" t="s">
        <v>1532</v>
      </c>
      <c r="H340" s="16" t="s">
        <v>1533</v>
      </c>
      <c r="I340" s="17" t="s">
        <v>84</v>
      </c>
      <c r="J340" s="9" t="s">
        <v>498</v>
      </c>
      <c r="K340" s="9" t="s">
        <v>544</v>
      </c>
      <c r="L340" s="9" t="s">
        <v>545</v>
      </c>
      <c r="M340" s="2" t="s">
        <v>86</v>
      </c>
      <c r="N340" s="2" t="s">
        <v>332</v>
      </c>
      <c r="O340" s="5">
        <v>1</v>
      </c>
      <c r="P340" s="4">
        <v>45345</v>
      </c>
      <c r="Q340" s="4">
        <f>P340+366</f>
        <v>45711</v>
      </c>
      <c r="R340" s="2" t="s">
        <v>332</v>
      </c>
      <c r="S340" s="15" t="s">
        <v>2239</v>
      </c>
      <c r="T340" s="12">
        <v>272.27</v>
      </c>
      <c r="U340" s="12">
        <f>T340</f>
        <v>272.27</v>
      </c>
      <c r="V340" s="13" t="s">
        <v>735</v>
      </c>
      <c r="W340" s="13" t="s">
        <v>800</v>
      </c>
      <c r="X340" s="13" t="s">
        <v>802</v>
      </c>
      <c r="Y340" s="2" t="s">
        <v>89</v>
      </c>
      <c r="Z340" s="13" t="s">
        <v>802</v>
      </c>
      <c r="AA340" s="2" t="s">
        <v>803</v>
      </c>
      <c r="AB340" s="3">
        <v>45387</v>
      </c>
      <c r="AC340" s="2" t="s">
        <v>332</v>
      </c>
    </row>
    <row r="341" spans="1:29" ht="75" customHeight="1" x14ac:dyDescent="0.25">
      <c r="A341" s="2">
        <v>2024</v>
      </c>
      <c r="B341" s="3">
        <v>45292</v>
      </c>
      <c r="C341" s="3">
        <v>45382</v>
      </c>
      <c r="D341" s="2" t="s">
        <v>75</v>
      </c>
      <c r="E341" s="7" t="s">
        <v>912</v>
      </c>
      <c r="F341" s="5" t="s">
        <v>1531</v>
      </c>
      <c r="G341" s="8" t="s">
        <v>1532</v>
      </c>
      <c r="H341" s="16" t="s">
        <v>1533</v>
      </c>
      <c r="I341" s="17" t="s">
        <v>84</v>
      </c>
      <c r="J341" s="9" t="s">
        <v>1656</v>
      </c>
      <c r="K341" s="9" t="s">
        <v>1569</v>
      </c>
      <c r="L341" s="9" t="s">
        <v>416</v>
      </c>
      <c r="M341" s="2" t="s">
        <v>87</v>
      </c>
      <c r="N341" s="2" t="s">
        <v>332</v>
      </c>
      <c r="O341" s="5">
        <v>1</v>
      </c>
      <c r="P341" s="4">
        <v>45310</v>
      </c>
      <c r="Q341" s="4">
        <f t="shared" si="15"/>
        <v>45676</v>
      </c>
      <c r="R341" s="2" t="s">
        <v>332</v>
      </c>
      <c r="S341" s="15" t="s">
        <v>2240</v>
      </c>
      <c r="T341" s="12">
        <v>359.95</v>
      </c>
      <c r="U341" s="12">
        <f t="shared" si="14"/>
        <v>359.95</v>
      </c>
      <c r="V341" s="13" t="s">
        <v>3024</v>
      </c>
      <c r="W341" s="13" t="s">
        <v>800</v>
      </c>
      <c r="X341" s="13" t="s">
        <v>802</v>
      </c>
      <c r="Y341" s="2" t="s">
        <v>89</v>
      </c>
      <c r="Z341" s="13" t="s">
        <v>802</v>
      </c>
      <c r="AA341" s="2" t="s">
        <v>803</v>
      </c>
      <c r="AB341" s="3">
        <v>45387</v>
      </c>
      <c r="AC341" s="2" t="s">
        <v>332</v>
      </c>
    </row>
    <row r="342" spans="1:29" ht="75" customHeight="1" x14ac:dyDescent="0.25">
      <c r="A342" s="2">
        <v>2024</v>
      </c>
      <c r="B342" s="3">
        <v>45292</v>
      </c>
      <c r="C342" s="3">
        <v>45382</v>
      </c>
      <c r="D342" s="2" t="s">
        <v>75</v>
      </c>
      <c r="E342" s="7" t="s">
        <v>913</v>
      </c>
      <c r="F342" s="5" t="s">
        <v>1531</v>
      </c>
      <c r="G342" s="8" t="s">
        <v>1532</v>
      </c>
      <c r="H342" s="16" t="s">
        <v>1533</v>
      </c>
      <c r="I342" s="17" t="s">
        <v>84</v>
      </c>
      <c r="J342" s="9" t="s">
        <v>1656</v>
      </c>
      <c r="K342" s="9" t="s">
        <v>1569</v>
      </c>
      <c r="L342" s="9" t="s">
        <v>416</v>
      </c>
      <c r="M342" s="2" t="s">
        <v>87</v>
      </c>
      <c r="N342" s="2" t="s">
        <v>332</v>
      </c>
      <c r="O342" s="5">
        <v>1</v>
      </c>
      <c r="P342" s="4">
        <v>45310</v>
      </c>
      <c r="Q342" s="4">
        <f t="shared" si="15"/>
        <v>45676</v>
      </c>
      <c r="R342" s="2" t="s">
        <v>332</v>
      </c>
      <c r="S342" s="15" t="s">
        <v>2241</v>
      </c>
      <c r="T342" s="12">
        <v>287.95999999999998</v>
      </c>
      <c r="U342" s="12">
        <f t="shared" si="14"/>
        <v>287.95999999999998</v>
      </c>
      <c r="V342" s="13" t="s">
        <v>3025</v>
      </c>
      <c r="W342" s="13" t="s">
        <v>800</v>
      </c>
      <c r="X342" s="13" t="s">
        <v>802</v>
      </c>
      <c r="Y342" s="2" t="s">
        <v>89</v>
      </c>
      <c r="Z342" s="13" t="s">
        <v>802</v>
      </c>
      <c r="AA342" s="2" t="s">
        <v>803</v>
      </c>
      <c r="AB342" s="3">
        <v>45387</v>
      </c>
      <c r="AC342" s="2" t="s">
        <v>332</v>
      </c>
    </row>
    <row r="343" spans="1:29" ht="75" customHeight="1" x14ac:dyDescent="0.25">
      <c r="A343" s="2">
        <v>2024</v>
      </c>
      <c r="B343" s="3">
        <v>45292</v>
      </c>
      <c r="C343" s="3">
        <v>45382</v>
      </c>
      <c r="D343" s="2" t="s">
        <v>75</v>
      </c>
      <c r="E343" s="7" t="s">
        <v>914</v>
      </c>
      <c r="F343" s="5" t="s">
        <v>1531</v>
      </c>
      <c r="G343" s="8" t="s">
        <v>1532</v>
      </c>
      <c r="H343" s="16" t="s">
        <v>1533</v>
      </c>
      <c r="I343" s="17" t="s">
        <v>84</v>
      </c>
      <c r="J343" s="9" t="s">
        <v>1657</v>
      </c>
      <c r="K343" s="9" t="s">
        <v>416</v>
      </c>
      <c r="L343" s="9" t="s">
        <v>384</v>
      </c>
      <c r="M343" s="2" t="s">
        <v>87</v>
      </c>
      <c r="N343" s="2" t="s">
        <v>332</v>
      </c>
      <c r="O343" s="5">
        <v>1</v>
      </c>
      <c r="P343" s="4">
        <v>45310</v>
      </c>
      <c r="Q343" s="4">
        <f t="shared" si="15"/>
        <v>45676</v>
      </c>
      <c r="R343" s="2" t="s">
        <v>332</v>
      </c>
      <c r="S343" s="15" t="s">
        <v>2242</v>
      </c>
      <c r="T343" s="12">
        <f>100+150</f>
        <v>250</v>
      </c>
      <c r="U343" s="12">
        <f t="shared" si="14"/>
        <v>250</v>
      </c>
      <c r="V343" s="13" t="s">
        <v>609</v>
      </c>
      <c r="W343" s="13" t="s">
        <v>800</v>
      </c>
      <c r="X343" s="13" t="s">
        <v>802</v>
      </c>
      <c r="Y343" s="2" t="s">
        <v>89</v>
      </c>
      <c r="Z343" s="13" t="s">
        <v>802</v>
      </c>
      <c r="AA343" s="2" t="s">
        <v>803</v>
      </c>
      <c r="AB343" s="3">
        <v>45387</v>
      </c>
      <c r="AC343" s="2" t="s">
        <v>332</v>
      </c>
    </row>
    <row r="344" spans="1:29" ht="75" customHeight="1" x14ac:dyDescent="0.25">
      <c r="A344" s="2">
        <v>2024</v>
      </c>
      <c r="B344" s="3">
        <v>45292</v>
      </c>
      <c r="C344" s="3">
        <v>45382</v>
      </c>
      <c r="D344" s="2" t="s">
        <v>75</v>
      </c>
      <c r="E344" s="7" t="s">
        <v>915</v>
      </c>
      <c r="F344" s="5" t="s">
        <v>1531</v>
      </c>
      <c r="G344" s="8" t="s">
        <v>1532</v>
      </c>
      <c r="H344" s="16" t="s">
        <v>1533</v>
      </c>
      <c r="I344" s="17" t="s">
        <v>84</v>
      </c>
      <c r="J344" s="9" t="s">
        <v>1658</v>
      </c>
      <c r="K344" s="9" t="s">
        <v>1573</v>
      </c>
      <c r="L344" s="9" t="s">
        <v>330</v>
      </c>
      <c r="M344" s="2" t="s">
        <v>87</v>
      </c>
      <c r="N344" s="2" t="s">
        <v>332</v>
      </c>
      <c r="O344" s="5">
        <v>1</v>
      </c>
      <c r="P344" s="4">
        <v>45316</v>
      </c>
      <c r="Q344" s="4">
        <f t="shared" si="15"/>
        <v>45682</v>
      </c>
      <c r="R344" s="2" t="s">
        <v>332</v>
      </c>
      <c r="S344" s="15" t="s">
        <v>2243</v>
      </c>
      <c r="T344" s="12">
        <v>1174.57</v>
      </c>
      <c r="U344" s="12">
        <f t="shared" si="14"/>
        <v>1174.57</v>
      </c>
      <c r="V344" s="13" t="s">
        <v>610</v>
      </c>
      <c r="W344" s="13" t="s">
        <v>800</v>
      </c>
      <c r="X344" s="13" t="s">
        <v>802</v>
      </c>
      <c r="Y344" s="2" t="s">
        <v>89</v>
      </c>
      <c r="Z344" s="13" t="s">
        <v>802</v>
      </c>
      <c r="AA344" s="2" t="s">
        <v>803</v>
      </c>
      <c r="AB344" s="3">
        <v>45387</v>
      </c>
      <c r="AC344" s="2" t="s">
        <v>332</v>
      </c>
    </row>
    <row r="345" spans="1:29" ht="75" customHeight="1" x14ac:dyDescent="0.25">
      <c r="A345" s="2">
        <v>2024</v>
      </c>
      <c r="B345" s="3">
        <v>45292</v>
      </c>
      <c r="C345" s="3">
        <v>45382</v>
      </c>
      <c r="D345" s="2" t="s">
        <v>75</v>
      </c>
      <c r="E345" s="7" t="s">
        <v>916</v>
      </c>
      <c r="F345" s="5" t="s">
        <v>1531</v>
      </c>
      <c r="G345" s="8" t="s">
        <v>1532</v>
      </c>
      <c r="H345" s="16" t="s">
        <v>1533</v>
      </c>
      <c r="I345" s="17" t="s">
        <v>84</v>
      </c>
      <c r="J345" s="9" t="s">
        <v>1659</v>
      </c>
      <c r="K345" s="9" t="s">
        <v>359</v>
      </c>
      <c r="L345" s="9" t="s">
        <v>555</v>
      </c>
      <c r="M345" s="2" t="s">
        <v>86</v>
      </c>
      <c r="N345" s="2" t="s">
        <v>332</v>
      </c>
      <c r="O345" s="5">
        <v>1</v>
      </c>
      <c r="P345" s="4">
        <v>45316</v>
      </c>
      <c r="Q345" s="4">
        <f t="shared" si="15"/>
        <v>45682</v>
      </c>
      <c r="R345" s="2" t="s">
        <v>332</v>
      </c>
      <c r="S345" s="15" t="s">
        <v>2244</v>
      </c>
      <c r="T345" s="12">
        <v>500</v>
      </c>
      <c r="U345" s="12">
        <f t="shared" si="14"/>
        <v>500</v>
      </c>
      <c r="V345" s="13" t="s">
        <v>611</v>
      </c>
      <c r="W345" s="13" t="s">
        <v>800</v>
      </c>
      <c r="X345" s="13" t="s">
        <v>802</v>
      </c>
      <c r="Y345" s="2" t="s">
        <v>89</v>
      </c>
      <c r="Z345" s="13" t="s">
        <v>802</v>
      </c>
      <c r="AA345" s="2" t="s">
        <v>803</v>
      </c>
      <c r="AB345" s="3">
        <v>45387</v>
      </c>
      <c r="AC345" s="2" t="s">
        <v>332</v>
      </c>
    </row>
    <row r="346" spans="1:29" ht="75" customHeight="1" x14ac:dyDescent="0.25">
      <c r="A346" s="2">
        <v>2024</v>
      </c>
      <c r="B346" s="3">
        <v>45292</v>
      </c>
      <c r="C346" s="3">
        <v>45382</v>
      </c>
      <c r="D346" s="2" t="s">
        <v>75</v>
      </c>
      <c r="E346" s="7" t="s">
        <v>917</v>
      </c>
      <c r="F346" s="5" t="s">
        <v>1531</v>
      </c>
      <c r="G346" s="8" t="s">
        <v>1532</v>
      </c>
      <c r="H346" s="16" t="s">
        <v>1533</v>
      </c>
      <c r="I346" s="17" t="s">
        <v>84</v>
      </c>
      <c r="J346" s="9" t="s">
        <v>390</v>
      </c>
      <c r="K346" s="9" t="s">
        <v>327</v>
      </c>
      <c r="L346" s="9" t="s">
        <v>391</v>
      </c>
      <c r="M346" s="2" t="s">
        <v>86</v>
      </c>
      <c r="N346" s="2" t="s">
        <v>332</v>
      </c>
      <c r="O346" s="5">
        <v>1</v>
      </c>
      <c r="P346" s="4">
        <v>45316</v>
      </c>
      <c r="Q346" s="4">
        <f t="shared" si="15"/>
        <v>45682</v>
      </c>
      <c r="R346" s="2" t="s">
        <v>332</v>
      </c>
      <c r="S346" s="15" t="s">
        <v>2245</v>
      </c>
      <c r="T346" s="12">
        <v>1372.5</v>
      </c>
      <c r="U346" s="12">
        <f t="shared" si="14"/>
        <v>1372.5</v>
      </c>
      <c r="V346" s="15" t="s">
        <v>612</v>
      </c>
      <c r="W346" s="13" t="s">
        <v>800</v>
      </c>
      <c r="X346" s="13" t="s">
        <v>802</v>
      </c>
      <c r="Y346" s="2" t="s">
        <v>89</v>
      </c>
      <c r="Z346" s="13" t="s">
        <v>802</v>
      </c>
      <c r="AA346" s="2" t="s">
        <v>803</v>
      </c>
      <c r="AB346" s="3">
        <v>45387</v>
      </c>
      <c r="AC346" s="2" t="s">
        <v>332</v>
      </c>
    </row>
    <row r="347" spans="1:29" ht="75" customHeight="1" x14ac:dyDescent="0.25">
      <c r="A347" s="2">
        <v>2024</v>
      </c>
      <c r="B347" s="3">
        <v>45292</v>
      </c>
      <c r="C347" s="3">
        <v>45382</v>
      </c>
      <c r="D347" s="2" t="s">
        <v>75</v>
      </c>
      <c r="E347" s="7" t="s">
        <v>918</v>
      </c>
      <c r="F347" s="5" t="s">
        <v>1531</v>
      </c>
      <c r="G347" s="8" t="s">
        <v>1532</v>
      </c>
      <c r="H347" s="16" t="s">
        <v>1533</v>
      </c>
      <c r="I347" s="17" t="s">
        <v>84</v>
      </c>
      <c r="J347" s="9" t="s">
        <v>1660</v>
      </c>
      <c r="K347" s="9" t="s">
        <v>525</v>
      </c>
      <c r="L347" s="9" t="s">
        <v>525</v>
      </c>
      <c r="M347" s="2" t="s">
        <v>86</v>
      </c>
      <c r="N347" s="2" t="s">
        <v>332</v>
      </c>
      <c r="O347" s="5">
        <v>1</v>
      </c>
      <c r="P347" s="4">
        <v>45301</v>
      </c>
      <c r="Q347" s="4">
        <f t="shared" si="15"/>
        <v>45667</v>
      </c>
      <c r="R347" s="2" t="s">
        <v>332</v>
      </c>
      <c r="S347" s="15" t="s">
        <v>2246</v>
      </c>
      <c r="T347" s="12">
        <v>302.63</v>
      </c>
      <c r="U347" s="12">
        <f t="shared" si="14"/>
        <v>302.63</v>
      </c>
      <c r="V347" s="13" t="s">
        <v>3026</v>
      </c>
      <c r="W347" s="13" t="s">
        <v>800</v>
      </c>
      <c r="X347" s="13" t="s">
        <v>802</v>
      </c>
      <c r="Y347" s="2" t="s">
        <v>89</v>
      </c>
      <c r="Z347" s="13" t="s">
        <v>802</v>
      </c>
      <c r="AA347" s="2" t="s">
        <v>803</v>
      </c>
      <c r="AB347" s="3">
        <v>45387</v>
      </c>
      <c r="AC347" s="2" t="s">
        <v>332</v>
      </c>
    </row>
    <row r="348" spans="1:29" ht="75" customHeight="1" x14ac:dyDescent="0.25">
      <c r="A348" s="2">
        <v>2024</v>
      </c>
      <c r="B348" s="3">
        <v>45292</v>
      </c>
      <c r="C348" s="3">
        <v>45382</v>
      </c>
      <c r="D348" s="2" t="s">
        <v>75</v>
      </c>
      <c r="E348" s="7" t="s">
        <v>919</v>
      </c>
      <c r="F348" s="5" t="s">
        <v>1531</v>
      </c>
      <c r="G348" s="8" t="s">
        <v>1532</v>
      </c>
      <c r="H348" s="16" t="s">
        <v>1533</v>
      </c>
      <c r="I348" s="17" t="s">
        <v>84</v>
      </c>
      <c r="J348" s="9" t="s">
        <v>1661</v>
      </c>
      <c r="K348" s="9" t="s">
        <v>393</v>
      </c>
      <c r="L348" s="9" t="s">
        <v>393</v>
      </c>
      <c r="M348" s="2" t="s">
        <v>87</v>
      </c>
      <c r="N348" s="2" t="s">
        <v>332</v>
      </c>
      <c r="O348" s="5">
        <v>1</v>
      </c>
      <c r="P348" s="4">
        <v>45316</v>
      </c>
      <c r="Q348" s="4">
        <f t="shared" si="15"/>
        <v>45682</v>
      </c>
      <c r="R348" s="2" t="s">
        <v>332</v>
      </c>
      <c r="S348" s="15" t="s">
        <v>2247</v>
      </c>
      <c r="T348" s="12">
        <v>250</v>
      </c>
      <c r="U348" s="12">
        <f t="shared" si="14"/>
        <v>250</v>
      </c>
      <c r="V348" s="13" t="s">
        <v>613</v>
      </c>
      <c r="W348" s="13" t="s">
        <v>800</v>
      </c>
      <c r="X348" s="13" t="s">
        <v>802</v>
      </c>
      <c r="Y348" s="2" t="s">
        <v>89</v>
      </c>
      <c r="Z348" s="13" t="s">
        <v>802</v>
      </c>
      <c r="AA348" s="2" t="s">
        <v>803</v>
      </c>
      <c r="AB348" s="3">
        <v>45387</v>
      </c>
      <c r="AC348" s="2" t="s">
        <v>332</v>
      </c>
    </row>
    <row r="349" spans="1:29" ht="75" customHeight="1" x14ac:dyDescent="0.25">
      <c r="A349" s="2">
        <v>2024</v>
      </c>
      <c r="B349" s="3">
        <v>45292</v>
      </c>
      <c r="C349" s="3">
        <v>45382</v>
      </c>
      <c r="D349" s="2" t="s">
        <v>75</v>
      </c>
      <c r="E349" s="7" t="s">
        <v>920</v>
      </c>
      <c r="F349" s="5" t="s">
        <v>1531</v>
      </c>
      <c r="G349" s="8" t="s">
        <v>1532</v>
      </c>
      <c r="H349" s="16" t="s">
        <v>1533</v>
      </c>
      <c r="I349" s="17" t="s">
        <v>84</v>
      </c>
      <c r="J349" s="9" t="s">
        <v>1662</v>
      </c>
      <c r="K349" s="9" t="s">
        <v>359</v>
      </c>
      <c r="L349" s="9" t="s">
        <v>408</v>
      </c>
      <c r="M349" s="2" t="s">
        <v>87</v>
      </c>
      <c r="N349" s="2" t="s">
        <v>332</v>
      </c>
      <c r="O349" s="5">
        <v>1</v>
      </c>
      <c r="P349" s="4">
        <v>45316</v>
      </c>
      <c r="Q349" s="4">
        <f t="shared" si="15"/>
        <v>45682</v>
      </c>
      <c r="R349" s="2" t="s">
        <v>332</v>
      </c>
      <c r="S349" s="15" t="s">
        <v>2248</v>
      </c>
      <c r="T349" s="12">
        <v>500</v>
      </c>
      <c r="U349" s="12">
        <f t="shared" si="14"/>
        <v>500</v>
      </c>
      <c r="V349" s="13" t="s">
        <v>595</v>
      </c>
      <c r="W349" s="13" t="s">
        <v>800</v>
      </c>
      <c r="X349" s="13" t="s">
        <v>802</v>
      </c>
      <c r="Y349" s="2" t="s">
        <v>89</v>
      </c>
      <c r="Z349" s="13" t="s">
        <v>802</v>
      </c>
      <c r="AA349" s="2" t="s">
        <v>803</v>
      </c>
      <c r="AB349" s="3">
        <v>45387</v>
      </c>
      <c r="AC349" s="2" t="s">
        <v>332</v>
      </c>
    </row>
    <row r="350" spans="1:29" ht="75" customHeight="1" x14ac:dyDescent="0.25">
      <c r="A350" s="2">
        <v>2024</v>
      </c>
      <c r="B350" s="3">
        <v>45292</v>
      </c>
      <c r="C350" s="3">
        <v>45382</v>
      </c>
      <c r="D350" s="2" t="s">
        <v>75</v>
      </c>
      <c r="E350" s="7" t="s">
        <v>921</v>
      </c>
      <c r="F350" s="5" t="s">
        <v>1531</v>
      </c>
      <c r="G350" s="11" t="s">
        <v>1532</v>
      </c>
      <c r="H350" s="16" t="s">
        <v>1533</v>
      </c>
      <c r="I350" s="17" t="s">
        <v>84</v>
      </c>
      <c r="J350" s="9" t="s">
        <v>1663</v>
      </c>
      <c r="K350" s="9" t="s">
        <v>330</v>
      </c>
      <c r="L350" s="9" t="s">
        <v>330</v>
      </c>
      <c r="M350" s="2" t="s">
        <v>86</v>
      </c>
      <c r="N350" s="2" t="s">
        <v>332</v>
      </c>
      <c r="O350" s="5">
        <v>1</v>
      </c>
      <c r="P350" s="4">
        <v>45320</v>
      </c>
      <c r="Q350" s="4">
        <f t="shared" si="15"/>
        <v>45686</v>
      </c>
      <c r="R350" s="2" t="s">
        <v>332</v>
      </c>
      <c r="S350" s="15" t="s">
        <v>2249</v>
      </c>
      <c r="T350" s="12">
        <v>180</v>
      </c>
      <c r="U350" s="12">
        <f t="shared" si="14"/>
        <v>180</v>
      </c>
      <c r="V350" s="13" t="s">
        <v>3027</v>
      </c>
      <c r="W350" s="13" t="s">
        <v>800</v>
      </c>
      <c r="X350" s="13" t="s">
        <v>802</v>
      </c>
      <c r="Y350" s="2" t="s">
        <v>89</v>
      </c>
      <c r="Z350" s="13" t="s">
        <v>802</v>
      </c>
      <c r="AA350" s="2" t="s">
        <v>803</v>
      </c>
      <c r="AB350" s="3">
        <v>45387</v>
      </c>
      <c r="AC350" s="2" t="s">
        <v>332</v>
      </c>
    </row>
    <row r="351" spans="1:29" ht="75" customHeight="1" x14ac:dyDescent="0.25">
      <c r="A351" s="2">
        <v>2024</v>
      </c>
      <c r="B351" s="3">
        <v>45292</v>
      </c>
      <c r="C351" s="3">
        <v>45382</v>
      </c>
      <c r="D351" s="2" t="s">
        <v>75</v>
      </c>
      <c r="E351" s="7" t="s">
        <v>922</v>
      </c>
      <c r="F351" s="5" t="s">
        <v>1531</v>
      </c>
      <c r="G351" s="8" t="s">
        <v>1532</v>
      </c>
      <c r="H351" s="16" t="s">
        <v>1533</v>
      </c>
      <c r="I351" s="17" t="s">
        <v>84</v>
      </c>
      <c r="J351" s="9" t="s">
        <v>1664</v>
      </c>
      <c r="K351" s="9" t="s">
        <v>513</v>
      </c>
      <c r="L351" s="9" t="s">
        <v>330</v>
      </c>
      <c r="M351" s="2" t="s">
        <v>87</v>
      </c>
      <c r="N351" s="2" t="s">
        <v>332</v>
      </c>
      <c r="O351" s="5">
        <v>1</v>
      </c>
      <c r="P351" s="4">
        <v>45320</v>
      </c>
      <c r="Q351" s="4">
        <f t="shared" si="15"/>
        <v>45686</v>
      </c>
      <c r="R351" s="2" t="s">
        <v>332</v>
      </c>
      <c r="S351" s="15" t="s">
        <v>2250</v>
      </c>
      <c r="T351" s="12">
        <v>180</v>
      </c>
      <c r="U351" s="12">
        <f t="shared" si="14"/>
        <v>180</v>
      </c>
      <c r="V351" s="13" t="s">
        <v>3028</v>
      </c>
      <c r="W351" s="13" t="s">
        <v>800</v>
      </c>
      <c r="X351" s="13" t="s">
        <v>802</v>
      </c>
      <c r="Y351" s="2" t="s">
        <v>89</v>
      </c>
      <c r="Z351" s="13" t="s">
        <v>802</v>
      </c>
      <c r="AA351" s="2" t="s">
        <v>803</v>
      </c>
      <c r="AB351" s="3">
        <v>45387</v>
      </c>
      <c r="AC351" s="2" t="s">
        <v>332</v>
      </c>
    </row>
    <row r="352" spans="1:29" ht="75" customHeight="1" x14ac:dyDescent="0.25">
      <c r="A352" s="2">
        <v>2024</v>
      </c>
      <c r="B352" s="3">
        <v>45292</v>
      </c>
      <c r="C352" s="3">
        <v>45382</v>
      </c>
      <c r="D352" s="2" t="s">
        <v>75</v>
      </c>
      <c r="E352" s="7" t="s">
        <v>923</v>
      </c>
      <c r="F352" s="5" t="s">
        <v>1531</v>
      </c>
      <c r="G352" s="8" t="s">
        <v>1532</v>
      </c>
      <c r="H352" s="16" t="s">
        <v>1533</v>
      </c>
      <c r="I352" s="17" t="s">
        <v>84</v>
      </c>
      <c r="J352" s="9" t="s">
        <v>1665</v>
      </c>
      <c r="K352" s="9" t="s">
        <v>368</v>
      </c>
      <c r="L352" s="9" t="s">
        <v>513</v>
      </c>
      <c r="M352" s="2" t="s">
        <v>86</v>
      </c>
      <c r="N352" s="2" t="s">
        <v>332</v>
      </c>
      <c r="O352" s="5">
        <v>1</v>
      </c>
      <c r="P352" s="4">
        <v>45320</v>
      </c>
      <c r="Q352" s="4">
        <f t="shared" si="15"/>
        <v>45686</v>
      </c>
      <c r="R352" s="2" t="s">
        <v>332</v>
      </c>
      <c r="S352" s="15" t="s">
        <v>2251</v>
      </c>
      <c r="T352" s="12">
        <v>180</v>
      </c>
      <c r="U352" s="12">
        <f t="shared" si="14"/>
        <v>180</v>
      </c>
      <c r="V352" s="13" t="s">
        <v>3029</v>
      </c>
      <c r="W352" s="13" t="s">
        <v>800</v>
      </c>
      <c r="X352" s="13" t="s">
        <v>802</v>
      </c>
      <c r="Y352" s="2" t="s">
        <v>89</v>
      </c>
      <c r="Z352" s="13" t="s">
        <v>802</v>
      </c>
      <c r="AA352" s="2" t="s">
        <v>803</v>
      </c>
      <c r="AB352" s="3">
        <v>45387</v>
      </c>
      <c r="AC352" s="2" t="s">
        <v>332</v>
      </c>
    </row>
    <row r="353" spans="1:29" ht="75" customHeight="1" x14ac:dyDescent="0.25">
      <c r="A353" s="2">
        <v>2024</v>
      </c>
      <c r="B353" s="3">
        <v>45292</v>
      </c>
      <c r="C353" s="3">
        <v>45382</v>
      </c>
      <c r="D353" s="2" t="s">
        <v>75</v>
      </c>
      <c r="E353" s="7" t="s">
        <v>924</v>
      </c>
      <c r="F353" s="5" t="s">
        <v>1531</v>
      </c>
      <c r="G353" s="8" t="s">
        <v>1532</v>
      </c>
      <c r="H353" s="16" t="s">
        <v>1533</v>
      </c>
      <c r="I353" s="17" t="s">
        <v>84</v>
      </c>
      <c r="J353" s="9" t="s">
        <v>1666</v>
      </c>
      <c r="K353" s="9" t="s">
        <v>1667</v>
      </c>
      <c r="L353" s="9" t="s">
        <v>1668</v>
      </c>
      <c r="M353" s="2" t="s">
        <v>87</v>
      </c>
      <c r="N353" s="2" t="s">
        <v>332</v>
      </c>
      <c r="O353" s="5">
        <v>1</v>
      </c>
      <c r="P353" s="4">
        <v>45320</v>
      </c>
      <c r="Q353" s="4">
        <f t="shared" si="15"/>
        <v>45686</v>
      </c>
      <c r="R353" s="2" t="s">
        <v>332</v>
      </c>
      <c r="S353" s="15" t="s">
        <v>2252</v>
      </c>
      <c r="T353" s="12">
        <v>180</v>
      </c>
      <c r="U353" s="12">
        <f t="shared" si="14"/>
        <v>180</v>
      </c>
      <c r="V353" s="13" t="s">
        <v>3030</v>
      </c>
      <c r="W353" s="13" t="s">
        <v>800</v>
      </c>
      <c r="X353" s="13" t="s">
        <v>802</v>
      </c>
      <c r="Y353" s="2" t="s">
        <v>89</v>
      </c>
      <c r="Z353" s="13" t="s">
        <v>802</v>
      </c>
      <c r="AA353" s="2" t="s">
        <v>803</v>
      </c>
      <c r="AB353" s="3">
        <v>45387</v>
      </c>
      <c r="AC353" s="2" t="s">
        <v>332</v>
      </c>
    </row>
    <row r="354" spans="1:29" ht="75" customHeight="1" x14ac:dyDescent="0.25">
      <c r="A354" s="2">
        <v>2024</v>
      </c>
      <c r="B354" s="3">
        <v>45292</v>
      </c>
      <c r="C354" s="3">
        <v>45382</v>
      </c>
      <c r="D354" s="2" t="s">
        <v>75</v>
      </c>
      <c r="E354" s="7" t="s">
        <v>925</v>
      </c>
      <c r="F354" s="5" t="s">
        <v>1531</v>
      </c>
      <c r="G354" s="8" t="s">
        <v>1532</v>
      </c>
      <c r="H354" s="16" t="s">
        <v>1533</v>
      </c>
      <c r="I354" s="17" t="s">
        <v>84</v>
      </c>
      <c r="J354" s="9" t="s">
        <v>474</v>
      </c>
      <c r="K354" s="9" t="s">
        <v>378</v>
      </c>
      <c r="L354" s="9" t="s">
        <v>357</v>
      </c>
      <c r="M354" s="2" t="s">
        <v>87</v>
      </c>
      <c r="N354" s="2" t="s">
        <v>332</v>
      </c>
      <c r="O354" s="5">
        <v>1</v>
      </c>
      <c r="P354" s="4">
        <v>45320</v>
      </c>
      <c r="Q354" s="4">
        <f t="shared" si="15"/>
        <v>45686</v>
      </c>
      <c r="R354" s="2" t="s">
        <v>332</v>
      </c>
      <c r="S354" s="15" t="s">
        <v>2253</v>
      </c>
      <c r="T354" s="12">
        <v>180</v>
      </c>
      <c r="U354" s="12">
        <f t="shared" si="14"/>
        <v>180</v>
      </c>
      <c r="V354" s="13" t="s">
        <v>3031</v>
      </c>
      <c r="W354" s="13" t="s">
        <v>800</v>
      </c>
      <c r="X354" s="13" t="s">
        <v>802</v>
      </c>
      <c r="Y354" s="2" t="s">
        <v>89</v>
      </c>
      <c r="Z354" s="13" t="s">
        <v>802</v>
      </c>
      <c r="AA354" s="2" t="s">
        <v>803</v>
      </c>
      <c r="AB354" s="3">
        <v>45387</v>
      </c>
      <c r="AC354" s="2" t="s">
        <v>332</v>
      </c>
    </row>
    <row r="355" spans="1:29" ht="75" customHeight="1" x14ac:dyDescent="0.25">
      <c r="A355" s="2">
        <v>2024</v>
      </c>
      <c r="B355" s="3">
        <v>45292</v>
      </c>
      <c r="C355" s="3">
        <v>45382</v>
      </c>
      <c r="D355" s="2" t="s">
        <v>75</v>
      </c>
      <c r="E355" s="7" t="s">
        <v>926</v>
      </c>
      <c r="F355" s="5" t="s">
        <v>1531</v>
      </c>
      <c r="G355" s="8" t="s">
        <v>1532</v>
      </c>
      <c r="H355" s="16" t="s">
        <v>1533</v>
      </c>
      <c r="I355" s="17" t="s">
        <v>84</v>
      </c>
      <c r="J355" s="9" t="s">
        <v>1669</v>
      </c>
      <c r="K355" s="9" t="s">
        <v>387</v>
      </c>
      <c r="L355" s="9" t="s">
        <v>1670</v>
      </c>
      <c r="M355" s="2" t="s">
        <v>86</v>
      </c>
      <c r="N355" s="2" t="s">
        <v>332</v>
      </c>
      <c r="O355" s="5">
        <v>1</v>
      </c>
      <c r="P355" s="4">
        <v>45320</v>
      </c>
      <c r="Q355" s="4">
        <f t="shared" si="15"/>
        <v>45686</v>
      </c>
      <c r="R355" s="2" t="s">
        <v>332</v>
      </c>
      <c r="S355" s="15" t="s">
        <v>2254</v>
      </c>
      <c r="T355" s="12">
        <v>180</v>
      </c>
      <c r="U355" s="12">
        <f t="shared" si="14"/>
        <v>180</v>
      </c>
      <c r="V355" s="13" t="s">
        <v>3032</v>
      </c>
      <c r="W355" s="13" t="s">
        <v>800</v>
      </c>
      <c r="X355" s="13" t="s">
        <v>802</v>
      </c>
      <c r="Y355" s="2" t="s">
        <v>89</v>
      </c>
      <c r="Z355" s="13" t="s">
        <v>802</v>
      </c>
      <c r="AA355" s="2" t="s">
        <v>803</v>
      </c>
      <c r="AB355" s="3">
        <v>45387</v>
      </c>
      <c r="AC355" s="2" t="s">
        <v>332</v>
      </c>
    </row>
    <row r="356" spans="1:29" ht="75" customHeight="1" x14ac:dyDescent="0.25">
      <c r="A356" s="2">
        <v>2024</v>
      </c>
      <c r="B356" s="3">
        <v>45292</v>
      </c>
      <c r="C356" s="3">
        <v>45382</v>
      </c>
      <c r="D356" s="2" t="s">
        <v>75</v>
      </c>
      <c r="E356" s="7" t="s">
        <v>927</v>
      </c>
      <c r="F356" s="5" t="s">
        <v>1531</v>
      </c>
      <c r="G356" s="8" t="s">
        <v>1532</v>
      </c>
      <c r="H356" s="16" t="s">
        <v>1533</v>
      </c>
      <c r="I356" s="17" t="s">
        <v>84</v>
      </c>
      <c r="J356" s="9" t="s">
        <v>1671</v>
      </c>
      <c r="K356" s="9" t="s">
        <v>445</v>
      </c>
      <c r="L356" s="9" t="s">
        <v>357</v>
      </c>
      <c r="M356" s="2" t="s">
        <v>87</v>
      </c>
      <c r="N356" s="2" t="s">
        <v>332</v>
      </c>
      <c r="O356" s="5">
        <v>1</v>
      </c>
      <c r="P356" s="4">
        <v>45320</v>
      </c>
      <c r="Q356" s="4">
        <f t="shared" si="15"/>
        <v>45686</v>
      </c>
      <c r="R356" s="2" t="s">
        <v>332</v>
      </c>
      <c r="S356" s="15" t="s">
        <v>2255</v>
      </c>
      <c r="T356" s="12">
        <v>180</v>
      </c>
      <c r="U356" s="12">
        <f t="shared" si="14"/>
        <v>180</v>
      </c>
      <c r="V356" s="13" t="s">
        <v>3033</v>
      </c>
      <c r="W356" s="13" t="s">
        <v>800</v>
      </c>
      <c r="X356" s="13" t="s">
        <v>802</v>
      </c>
      <c r="Y356" s="2" t="s">
        <v>89</v>
      </c>
      <c r="Z356" s="13" t="s">
        <v>802</v>
      </c>
      <c r="AA356" s="2" t="s">
        <v>803</v>
      </c>
      <c r="AB356" s="3">
        <v>45387</v>
      </c>
      <c r="AC356" s="2" t="s">
        <v>332</v>
      </c>
    </row>
    <row r="357" spans="1:29" ht="75" customHeight="1" x14ac:dyDescent="0.25">
      <c r="A357" s="2">
        <v>2024</v>
      </c>
      <c r="B357" s="3">
        <v>45292</v>
      </c>
      <c r="C357" s="3">
        <v>45382</v>
      </c>
      <c r="D357" s="2" t="s">
        <v>75</v>
      </c>
      <c r="E357" s="7" t="s">
        <v>928</v>
      </c>
      <c r="F357" s="5" t="s">
        <v>1531</v>
      </c>
      <c r="G357" s="8" t="s">
        <v>1532</v>
      </c>
      <c r="H357" s="16" t="s">
        <v>1533</v>
      </c>
      <c r="I357" s="17" t="s">
        <v>84</v>
      </c>
      <c r="J357" s="9" t="s">
        <v>1672</v>
      </c>
      <c r="K357" s="9" t="s">
        <v>1574</v>
      </c>
      <c r="L357" s="9" t="s">
        <v>416</v>
      </c>
      <c r="M357" s="2" t="s">
        <v>87</v>
      </c>
      <c r="N357" s="2" t="s">
        <v>332</v>
      </c>
      <c r="O357" s="5">
        <v>1</v>
      </c>
      <c r="P357" s="4">
        <v>45320</v>
      </c>
      <c r="Q357" s="4">
        <f t="shared" si="15"/>
        <v>45686</v>
      </c>
      <c r="R357" s="2" t="s">
        <v>332</v>
      </c>
      <c r="S357" s="15" t="s">
        <v>2256</v>
      </c>
      <c r="T357" s="12">
        <v>180</v>
      </c>
      <c r="U357" s="12">
        <f t="shared" si="14"/>
        <v>180</v>
      </c>
      <c r="V357" s="13" t="s">
        <v>3034</v>
      </c>
      <c r="W357" s="13" t="s">
        <v>800</v>
      </c>
      <c r="X357" s="13" t="s">
        <v>802</v>
      </c>
      <c r="Y357" s="2" t="s">
        <v>89</v>
      </c>
      <c r="Z357" s="13" t="s">
        <v>802</v>
      </c>
      <c r="AA357" s="2" t="s">
        <v>803</v>
      </c>
      <c r="AB357" s="3">
        <v>45387</v>
      </c>
      <c r="AC357" s="2" t="s">
        <v>332</v>
      </c>
    </row>
    <row r="358" spans="1:29" ht="75" customHeight="1" x14ac:dyDescent="0.25">
      <c r="A358" s="2">
        <v>2024</v>
      </c>
      <c r="B358" s="3">
        <v>45292</v>
      </c>
      <c r="C358" s="3">
        <v>45382</v>
      </c>
      <c r="D358" s="2" t="s">
        <v>75</v>
      </c>
      <c r="E358" s="7" t="s">
        <v>929</v>
      </c>
      <c r="F358" s="5" t="s">
        <v>1531</v>
      </c>
      <c r="G358" s="8" t="s">
        <v>1532</v>
      </c>
      <c r="H358" s="16" t="s">
        <v>1533</v>
      </c>
      <c r="I358" s="17" t="s">
        <v>84</v>
      </c>
      <c r="J358" s="9" t="s">
        <v>1673</v>
      </c>
      <c r="K358" s="9" t="s">
        <v>1574</v>
      </c>
      <c r="L358" s="9" t="s">
        <v>513</v>
      </c>
      <c r="M358" s="2" t="s">
        <v>87</v>
      </c>
      <c r="N358" s="2" t="s">
        <v>332</v>
      </c>
      <c r="O358" s="5">
        <v>1</v>
      </c>
      <c r="P358" s="4">
        <v>45320</v>
      </c>
      <c r="Q358" s="4">
        <f t="shared" si="15"/>
        <v>45686</v>
      </c>
      <c r="R358" s="2" t="s">
        <v>332</v>
      </c>
      <c r="S358" s="15" t="s">
        <v>2257</v>
      </c>
      <c r="T358" s="12">
        <v>180</v>
      </c>
      <c r="U358" s="12">
        <f t="shared" si="14"/>
        <v>180</v>
      </c>
      <c r="V358" s="13" t="s">
        <v>3035</v>
      </c>
      <c r="W358" s="13" t="s">
        <v>800</v>
      </c>
      <c r="X358" s="13" t="s">
        <v>802</v>
      </c>
      <c r="Y358" s="2" t="s">
        <v>89</v>
      </c>
      <c r="Z358" s="13" t="s">
        <v>802</v>
      </c>
      <c r="AA358" s="2" t="s">
        <v>803</v>
      </c>
      <c r="AB358" s="3">
        <v>45387</v>
      </c>
      <c r="AC358" s="2" t="s">
        <v>332</v>
      </c>
    </row>
    <row r="359" spans="1:29" ht="75" customHeight="1" x14ac:dyDescent="0.25">
      <c r="A359" s="2">
        <v>2024</v>
      </c>
      <c r="B359" s="3">
        <v>45292</v>
      </c>
      <c r="C359" s="3">
        <v>45382</v>
      </c>
      <c r="D359" s="2" t="s">
        <v>75</v>
      </c>
      <c r="E359" s="7" t="s">
        <v>930</v>
      </c>
      <c r="F359" s="5" t="s">
        <v>1531</v>
      </c>
      <c r="G359" s="8" t="s">
        <v>1532</v>
      </c>
      <c r="H359" s="16" t="s">
        <v>1533</v>
      </c>
      <c r="I359" s="17" t="s">
        <v>84</v>
      </c>
      <c r="J359" s="9" t="s">
        <v>1674</v>
      </c>
      <c r="K359" s="9" t="s">
        <v>345</v>
      </c>
      <c r="L359" s="9" t="s">
        <v>369</v>
      </c>
      <c r="M359" s="2" t="s">
        <v>86</v>
      </c>
      <c r="N359" s="2" t="s">
        <v>332</v>
      </c>
      <c r="O359" s="5">
        <v>1</v>
      </c>
      <c r="P359" s="4">
        <v>45320</v>
      </c>
      <c r="Q359" s="4">
        <f t="shared" si="15"/>
        <v>45686</v>
      </c>
      <c r="R359" s="2" t="s">
        <v>332</v>
      </c>
      <c r="S359" s="15" t="s">
        <v>2258</v>
      </c>
      <c r="T359" s="12">
        <v>180</v>
      </c>
      <c r="U359" s="12">
        <f t="shared" si="14"/>
        <v>180</v>
      </c>
      <c r="V359" s="13" t="s">
        <v>3036</v>
      </c>
      <c r="W359" s="13" t="s">
        <v>800</v>
      </c>
      <c r="X359" s="13" t="s">
        <v>802</v>
      </c>
      <c r="Y359" s="2" t="s">
        <v>89</v>
      </c>
      <c r="Z359" s="13" t="s">
        <v>802</v>
      </c>
      <c r="AA359" s="2" t="s">
        <v>803</v>
      </c>
      <c r="AB359" s="3">
        <v>45387</v>
      </c>
      <c r="AC359" s="2" t="s">
        <v>332</v>
      </c>
    </row>
    <row r="360" spans="1:29" ht="75" customHeight="1" x14ac:dyDescent="0.25">
      <c r="A360" s="2">
        <v>2024</v>
      </c>
      <c r="B360" s="3">
        <v>45292</v>
      </c>
      <c r="C360" s="3">
        <v>45382</v>
      </c>
      <c r="D360" s="2" t="s">
        <v>75</v>
      </c>
      <c r="E360" s="7" t="s">
        <v>931</v>
      </c>
      <c r="F360" s="5" t="s">
        <v>1531</v>
      </c>
      <c r="G360" s="8" t="s">
        <v>1532</v>
      </c>
      <c r="H360" s="16" t="s">
        <v>1533</v>
      </c>
      <c r="I360" s="17" t="s">
        <v>84</v>
      </c>
      <c r="J360" s="9" t="s">
        <v>379</v>
      </c>
      <c r="K360" s="9" t="s">
        <v>334</v>
      </c>
      <c r="L360" s="9" t="s">
        <v>340</v>
      </c>
      <c r="M360" s="2" t="s">
        <v>86</v>
      </c>
      <c r="N360" s="2" t="s">
        <v>332</v>
      </c>
      <c r="O360" s="5">
        <v>1</v>
      </c>
      <c r="P360" s="4">
        <v>45320</v>
      </c>
      <c r="Q360" s="4">
        <f>P360+366</f>
        <v>45686</v>
      </c>
      <c r="R360" s="2" t="s">
        <v>332</v>
      </c>
      <c r="S360" s="15" t="s">
        <v>2259</v>
      </c>
      <c r="T360" s="12">
        <v>180</v>
      </c>
      <c r="U360" s="12">
        <f t="shared" si="14"/>
        <v>180</v>
      </c>
      <c r="V360" s="13" t="s">
        <v>3037</v>
      </c>
      <c r="W360" s="13" t="s">
        <v>800</v>
      </c>
      <c r="X360" s="13" t="s">
        <v>802</v>
      </c>
      <c r="Y360" s="2" t="s">
        <v>89</v>
      </c>
      <c r="Z360" s="13" t="s">
        <v>802</v>
      </c>
      <c r="AA360" s="2" t="s">
        <v>803</v>
      </c>
      <c r="AB360" s="3">
        <v>45387</v>
      </c>
      <c r="AC360" s="2" t="s">
        <v>332</v>
      </c>
    </row>
    <row r="361" spans="1:29" ht="75" customHeight="1" x14ac:dyDescent="0.25">
      <c r="A361" s="2">
        <v>2024</v>
      </c>
      <c r="B361" s="3">
        <v>45292</v>
      </c>
      <c r="C361" s="3">
        <v>45382</v>
      </c>
      <c r="D361" s="2" t="s">
        <v>75</v>
      </c>
      <c r="E361" s="7" t="s">
        <v>932</v>
      </c>
      <c r="F361" s="5" t="s">
        <v>1531</v>
      </c>
      <c r="G361" s="8" t="s">
        <v>1532</v>
      </c>
      <c r="H361" s="16" t="s">
        <v>1533</v>
      </c>
      <c r="I361" s="17" t="s">
        <v>84</v>
      </c>
      <c r="J361" s="9" t="s">
        <v>379</v>
      </c>
      <c r="K361" s="9" t="s">
        <v>334</v>
      </c>
      <c r="L361" s="9" t="s">
        <v>340</v>
      </c>
      <c r="M361" s="2" t="s">
        <v>86</v>
      </c>
      <c r="N361" s="2" t="s">
        <v>332</v>
      </c>
      <c r="O361" s="5">
        <v>1</v>
      </c>
      <c r="P361" s="4">
        <v>45320</v>
      </c>
      <c r="Q361" s="4">
        <f>P361+366</f>
        <v>45686</v>
      </c>
      <c r="R361" s="2" t="s">
        <v>332</v>
      </c>
      <c r="S361" s="15" t="s">
        <v>2260</v>
      </c>
      <c r="T361" s="12">
        <v>180</v>
      </c>
      <c r="U361" s="12">
        <f t="shared" si="14"/>
        <v>180</v>
      </c>
      <c r="V361" s="13" t="s">
        <v>3038</v>
      </c>
      <c r="W361" s="13" t="s">
        <v>800</v>
      </c>
      <c r="X361" s="13" t="s">
        <v>802</v>
      </c>
      <c r="Y361" s="2" t="s">
        <v>89</v>
      </c>
      <c r="Z361" s="13" t="s">
        <v>802</v>
      </c>
      <c r="AA361" s="2" t="s">
        <v>803</v>
      </c>
      <c r="AB361" s="3">
        <v>45387</v>
      </c>
      <c r="AC361" s="2" t="s">
        <v>332</v>
      </c>
    </row>
    <row r="362" spans="1:29" ht="75" customHeight="1" x14ac:dyDescent="0.25">
      <c r="A362" s="2">
        <v>2024</v>
      </c>
      <c r="B362" s="3">
        <v>45292</v>
      </c>
      <c r="C362" s="3">
        <v>45382</v>
      </c>
      <c r="D362" s="2" t="s">
        <v>75</v>
      </c>
      <c r="E362" s="7" t="s">
        <v>933</v>
      </c>
      <c r="F362" s="5" t="s">
        <v>1531</v>
      </c>
      <c r="G362" s="8" t="s">
        <v>1532</v>
      </c>
      <c r="H362" s="16" t="s">
        <v>1533</v>
      </c>
      <c r="I362" s="17" t="s">
        <v>84</v>
      </c>
      <c r="J362" s="9" t="s">
        <v>1675</v>
      </c>
      <c r="K362" s="9" t="s">
        <v>518</v>
      </c>
      <c r="L362" s="9" t="s">
        <v>445</v>
      </c>
      <c r="M362" s="2" t="s">
        <v>87</v>
      </c>
      <c r="N362" s="2" t="s">
        <v>332</v>
      </c>
      <c r="O362" s="5">
        <v>1</v>
      </c>
      <c r="P362" s="4">
        <v>45320</v>
      </c>
      <c r="Q362" s="4">
        <f>P362+366</f>
        <v>45686</v>
      </c>
      <c r="R362" s="2" t="s">
        <v>332</v>
      </c>
      <c r="S362" s="15" t="s">
        <v>2261</v>
      </c>
      <c r="T362" s="12">
        <v>180</v>
      </c>
      <c r="U362" s="12">
        <f t="shared" si="14"/>
        <v>180</v>
      </c>
      <c r="V362" s="13" t="s">
        <v>3039</v>
      </c>
      <c r="W362" s="13" t="s">
        <v>800</v>
      </c>
      <c r="X362" s="13" t="s">
        <v>802</v>
      </c>
      <c r="Y362" s="2" t="s">
        <v>89</v>
      </c>
      <c r="Z362" s="13" t="s">
        <v>802</v>
      </c>
      <c r="AA362" s="2" t="s">
        <v>803</v>
      </c>
      <c r="AB362" s="3">
        <v>45387</v>
      </c>
      <c r="AC362" s="2" t="s">
        <v>332</v>
      </c>
    </row>
    <row r="363" spans="1:29" ht="75" customHeight="1" x14ac:dyDescent="0.25">
      <c r="A363" s="2">
        <v>2024</v>
      </c>
      <c r="B363" s="3">
        <v>45292</v>
      </c>
      <c r="C363" s="3">
        <v>45382</v>
      </c>
      <c r="D363" s="2" t="s">
        <v>75</v>
      </c>
      <c r="E363" s="7" t="s">
        <v>934</v>
      </c>
      <c r="F363" s="5" t="s">
        <v>1531</v>
      </c>
      <c r="G363" s="8" t="s">
        <v>1532</v>
      </c>
      <c r="H363" s="16" t="s">
        <v>1533</v>
      </c>
      <c r="I363" s="17" t="s">
        <v>84</v>
      </c>
      <c r="J363" s="9" t="s">
        <v>1660</v>
      </c>
      <c r="K363" s="9" t="s">
        <v>361</v>
      </c>
      <c r="L363" s="9" t="s">
        <v>368</v>
      </c>
      <c r="M363" s="2" t="s">
        <v>86</v>
      </c>
      <c r="N363" s="2" t="s">
        <v>332</v>
      </c>
      <c r="O363" s="5">
        <v>1</v>
      </c>
      <c r="P363" s="4">
        <v>45320</v>
      </c>
      <c r="Q363" s="4">
        <f>P363+366</f>
        <v>45686</v>
      </c>
      <c r="R363" s="2" t="s">
        <v>332</v>
      </c>
      <c r="S363" s="15" t="s">
        <v>2262</v>
      </c>
      <c r="T363" s="12">
        <v>180</v>
      </c>
      <c r="U363" s="12">
        <f t="shared" si="14"/>
        <v>180</v>
      </c>
      <c r="V363" s="13" t="s">
        <v>3040</v>
      </c>
      <c r="W363" s="13" t="s">
        <v>800</v>
      </c>
      <c r="X363" s="13" t="s">
        <v>802</v>
      </c>
      <c r="Y363" s="2" t="s">
        <v>89</v>
      </c>
      <c r="Z363" s="13" t="s">
        <v>802</v>
      </c>
      <c r="AA363" s="2" t="s">
        <v>803</v>
      </c>
      <c r="AB363" s="3">
        <v>45387</v>
      </c>
      <c r="AC363" s="2" t="s">
        <v>332</v>
      </c>
    </row>
    <row r="364" spans="1:29" ht="75" customHeight="1" x14ac:dyDescent="0.25">
      <c r="A364" s="2">
        <v>2024</v>
      </c>
      <c r="B364" s="3">
        <v>45292</v>
      </c>
      <c r="C364" s="3">
        <v>45382</v>
      </c>
      <c r="D364" s="2" t="s">
        <v>75</v>
      </c>
      <c r="E364" s="7" t="s">
        <v>935</v>
      </c>
      <c r="F364" s="5" t="s">
        <v>1531</v>
      </c>
      <c r="G364" s="8" t="s">
        <v>1532</v>
      </c>
      <c r="H364" s="16" t="s">
        <v>1533</v>
      </c>
      <c r="I364" s="17" t="s">
        <v>84</v>
      </c>
      <c r="J364" s="9" t="s">
        <v>1660</v>
      </c>
      <c r="K364" s="9" t="s">
        <v>361</v>
      </c>
      <c r="L364" s="9" t="s">
        <v>368</v>
      </c>
      <c r="M364" s="2" t="s">
        <v>86</v>
      </c>
      <c r="N364" s="2" t="s">
        <v>332</v>
      </c>
      <c r="O364" s="5">
        <v>1</v>
      </c>
      <c r="P364" s="4">
        <v>45320</v>
      </c>
      <c r="Q364" s="4">
        <f>P364+366</f>
        <v>45686</v>
      </c>
      <c r="R364" s="2" t="s">
        <v>332</v>
      </c>
      <c r="S364" s="15" t="s">
        <v>2263</v>
      </c>
      <c r="T364" s="12">
        <v>180</v>
      </c>
      <c r="U364" s="12">
        <f t="shared" si="14"/>
        <v>180</v>
      </c>
      <c r="V364" s="13" t="s">
        <v>3041</v>
      </c>
      <c r="W364" s="13" t="s">
        <v>800</v>
      </c>
      <c r="X364" s="13" t="s">
        <v>802</v>
      </c>
      <c r="Y364" s="2" t="s">
        <v>89</v>
      </c>
      <c r="Z364" s="13" t="s">
        <v>802</v>
      </c>
      <c r="AA364" s="2" t="s">
        <v>803</v>
      </c>
      <c r="AB364" s="3">
        <v>45387</v>
      </c>
      <c r="AC364" s="2" t="s">
        <v>332</v>
      </c>
    </row>
    <row r="365" spans="1:29" ht="75" customHeight="1" x14ac:dyDescent="0.25">
      <c r="A365" s="2">
        <v>2024</v>
      </c>
      <c r="B365" s="3">
        <v>45292</v>
      </c>
      <c r="C365" s="3">
        <v>45382</v>
      </c>
      <c r="D365" s="2" t="s">
        <v>75</v>
      </c>
      <c r="E365" s="7" t="s">
        <v>936</v>
      </c>
      <c r="F365" s="5" t="s">
        <v>1531</v>
      </c>
      <c r="G365" s="8" t="s">
        <v>1532</v>
      </c>
      <c r="H365" s="16" t="s">
        <v>1533</v>
      </c>
      <c r="I365" s="17" t="s">
        <v>84</v>
      </c>
      <c r="J365" s="9" t="s">
        <v>1660</v>
      </c>
      <c r="K365" s="9" t="s">
        <v>361</v>
      </c>
      <c r="L365" s="9" t="s">
        <v>368</v>
      </c>
      <c r="M365" s="2" t="s">
        <v>86</v>
      </c>
      <c r="N365" s="2" t="s">
        <v>332</v>
      </c>
      <c r="O365" s="5">
        <v>1</v>
      </c>
      <c r="P365" s="4">
        <v>45320</v>
      </c>
      <c r="Q365" s="4">
        <f t="shared" ref="Q365:Q382" si="16">P365+366</f>
        <v>45686</v>
      </c>
      <c r="R365" s="2" t="s">
        <v>332</v>
      </c>
      <c r="S365" s="15" t="s">
        <v>2264</v>
      </c>
      <c r="T365" s="12">
        <v>180</v>
      </c>
      <c r="U365" s="12">
        <f t="shared" si="14"/>
        <v>180</v>
      </c>
      <c r="V365" s="13" t="s">
        <v>3042</v>
      </c>
      <c r="W365" s="13" t="s">
        <v>800</v>
      </c>
      <c r="X365" s="13" t="s">
        <v>802</v>
      </c>
      <c r="Y365" s="2" t="s">
        <v>89</v>
      </c>
      <c r="Z365" s="13" t="s">
        <v>802</v>
      </c>
      <c r="AA365" s="2" t="s">
        <v>803</v>
      </c>
      <c r="AB365" s="3">
        <v>45387</v>
      </c>
      <c r="AC365" s="2" t="s">
        <v>332</v>
      </c>
    </row>
    <row r="366" spans="1:29" ht="75" customHeight="1" x14ac:dyDescent="0.25">
      <c r="A366" s="2">
        <v>2024</v>
      </c>
      <c r="B366" s="3">
        <v>45292</v>
      </c>
      <c r="C366" s="3">
        <v>45382</v>
      </c>
      <c r="D366" s="2" t="s">
        <v>75</v>
      </c>
      <c r="E366" s="7" t="s">
        <v>937</v>
      </c>
      <c r="F366" s="5" t="s">
        <v>1531</v>
      </c>
      <c r="G366" s="8" t="s">
        <v>1532</v>
      </c>
      <c r="H366" s="16" t="s">
        <v>1533</v>
      </c>
      <c r="I366" s="17" t="s">
        <v>84</v>
      </c>
      <c r="J366" s="9" t="s">
        <v>1676</v>
      </c>
      <c r="K366" s="9" t="s">
        <v>334</v>
      </c>
      <c r="L366" s="9" t="s">
        <v>380</v>
      </c>
      <c r="M366" s="2" t="s">
        <v>87</v>
      </c>
      <c r="N366" s="2" t="s">
        <v>332</v>
      </c>
      <c r="O366" s="5">
        <v>1</v>
      </c>
      <c r="P366" s="4">
        <v>45320</v>
      </c>
      <c r="Q366" s="4">
        <f t="shared" si="16"/>
        <v>45686</v>
      </c>
      <c r="R366" s="2" t="s">
        <v>332</v>
      </c>
      <c r="S366" s="15" t="s">
        <v>2265</v>
      </c>
      <c r="T366" s="12">
        <v>180</v>
      </c>
      <c r="U366" s="12">
        <f t="shared" si="14"/>
        <v>180</v>
      </c>
      <c r="V366" s="13" t="s">
        <v>3043</v>
      </c>
      <c r="W366" s="13" t="s">
        <v>800</v>
      </c>
      <c r="X366" s="13" t="s">
        <v>802</v>
      </c>
      <c r="Y366" s="2" t="s">
        <v>89</v>
      </c>
      <c r="Z366" s="13" t="s">
        <v>802</v>
      </c>
      <c r="AA366" s="2" t="s">
        <v>803</v>
      </c>
      <c r="AB366" s="3">
        <v>45387</v>
      </c>
      <c r="AC366" s="2" t="s">
        <v>332</v>
      </c>
    </row>
    <row r="367" spans="1:29" ht="75" customHeight="1" x14ac:dyDescent="0.25">
      <c r="A367" s="2">
        <v>2024</v>
      </c>
      <c r="B367" s="3">
        <v>45292</v>
      </c>
      <c r="C367" s="3">
        <v>45382</v>
      </c>
      <c r="D367" s="2" t="s">
        <v>75</v>
      </c>
      <c r="E367" s="7" t="s">
        <v>938</v>
      </c>
      <c r="F367" s="5" t="s">
        <v>1531</v>
      </c>
      <c r="G367" s="8" t="s">
        <v>1532</v>
      </c>
      <c r="H367" s="16" t="s">
        <v>1533</v>
      </c>
      <c r="I367" s="17" t="s">
        <v>84</v>
      </c>
      <c r="J367" s="9" t="s">
        <v>1677</v>
      </c>
      <c r="K367" s="9" t="s">
        <v>416</v>
      </c>
      <c r="L367" s="9" t="s">
        <v>342</v>
      </c>
      <c r="M367" s="2" t="s">
        <v>86</v>
      </c>
      <c r="N367" s="2" t="s">
        <v>332</v>
      </c>
      <c r="O367" s="5">
        <v>1</v>
      </c>
      <c r="P367" s="4">
        <v>45320</v>
      </c>
      <c r="Q367" s="4">
        <f t="shared" si="16"/>
        <v>45686</v>
      </c>
      <c r="R367" s="2" t="s">
        <v>332</v>
      </c>
      <c r="S367" s="15" t="s">
        <v>2266</v>
      </c>
      <c r="T367" s="12">
        <v>180</v>
      </c>
      <c r="U367" s="12">
        <f t="shared" si="14"/>
        <v>180</v>
      </c>
      <c r="V367" s="13" t="s">
        <v>3044</v>
      </c>
      <c r="W367" s="13" t="s">
        <v>800</v>
      </c>
      <c r="X367" s="13" t="s">
        <v>802</v>
      </c>
      <c r="Y367" s="2" t="s">
        <v>89</v>
      </c>
      <c r="Z367" s="13" t="s">
        <v>802</v>
      </c>
      <c r="AA367" s="2" t="s">
        <v>803</v>
      </c>
      <c r="AB367" s="3">
        <v>45387</v>
      </c>
      <c r="AC367" s="2" t="s">
        <v>332</v>
      </c>
    </row>
    <row r="368" spans="1:29" ht="75" customHeight="1" x14ac:dyDescent="0.25">
      <c r="A368" s="2">
        <v>2024</v>
      </c>
      <c r="B368" s="3">
        <v>45292</v>
      </c>
      <c r="C368" s="3">
        <v>45382</v>
      </c>
      <c r="D368" s="2" t="s">
        <v>75</v>
      </c>
      <c r="E368" s="7" t="s">
        <v>939</v>
      </c>
      <c r="F368" s="5" t="s">
        <v>1531</v>
      </c>
      <c r="G368" s="8" t="s">
        <v>1532</v>
      </c>
      <c r="H368" s="16" t="s">
        <v>1533</v>
      </c>
      <c r="I368" s="17" t="s">
        <v>84</v>
      </c>
      <c r="J368" s="9" t="s">
        <v>435</v>
      </c>
      <c r="K368" s="9" t="s">
        <v>436</v>
      </c>
      <c r="L368" s="9" t="s">
        <v>378</v>
      </c>
      <c r="M368" s="2" t="s">
        <v>86</v>
      </c>
      <c r="N368" s="2" t="s">
        <v>332</v>
      </c>
      <c r="O368" s="5">
        <v>1</v>
      </c>
      <c r="P368" s="4">
        <v>45320</v>
      </c>
      <c r="Q368" s="4">
        <f t="shared" si="16"/>
        <v>45686</v>
      </c>
      <c r="R368" s="2" t="s">
        <v>332</v>
      </c>
      <c r="S368" s="15" t="s">
        <v>2267</v>
      </c>
      <c r="T368" s="12">
        <v>180</v>
      </c>
      <c r="U368" s="12">
        <f t="shared" si="14"/>
        <v>180</v>
      </c>
      <c r="V368" s="13" t="s">
        <v>3045</v>
      </c>
      <c r="W368" s="13" t="s">
        <v>800</v>
      </c>
      <c r="X368" s="13" t="s">
        <v>802</v>
      </c>
      <c r="Y368" s="2" t="s">
        <v>89</v>
      </c>
      <c r="Z368" s="13" t="s">
        <v>802</v>
      </c>
      <c r="AA368" s="2" t="s">
        <v>803</v>
      </c>
      <c r="AB368" s="3">
        <v>45387</v>
      </c>
      <c r="AC368" s="2" t="s">
        <v>332</v>
      </c>
    </row>
    <row r="369" spans="1:29" ht="75" customHeight="1" x14ac:dyDescent="0.25">
      <c r="A369" s="2">
        <v>2024</v>
      </c>
      <c r="B369" s="3">
        <v>45292</v>
      </c>
      <c r="C369" s="3">
        <v>45382</v>
      </c>
      <c r="D369" s="2" t="s">
        <v>75</v>
      </c>
      <c r="E369" s="7" t="s">
        <v>940</v>
      </c>
      <c r="F369" s="5" t="s">
        <v>1531</v>
      </c>
      <c r="G369" s="8" t="s">
        <v>1532</v>
      </c>
      <c r="H369" s="16" t="s">
        <v>1533</v>
      </c>
      <c r="I369" s="17" t="s">
        <v>84</v>
      </c>
      <c r="J369" s="9" t="s">
        <v>1678</v>
      </c>
      <c r="K369" s="9" t="s">
        <v>378</v>
      </c>
      <c r="L369" s="9" t="s">
        <v>445</v>
      </c>
      <c r="M369" s="2" t="s">
        <v>86</v>
      </c>
      <c r="N369" s="2" t="s">
        <v>332</v>
      </c>
      <c r="O369" s="5">
        <v>1</v>
      </c>
      <c r="P369" s="4">
        <v>45320</v>
      </c>
      <c r="Q369" s="4">
        <f t="shared" si="16"/>
        <v>45686</v>
      </c>
      <c r="R369" s="2" t="s">
        <v>332</v>
      </c>
      <c r="S369" s="15" t="s">
        <v>2268</v>
      </c>
      <c r="T369" s="12">
        <v>180</v>
      </c>
      <c r="U369" s="12">
        <f t="shared" si="14"/>
        <v>180</v>
      </c>
      <c r="V369" s="13" t="s">
        <v>3046</v>
      </c>
      <c r="W369" s="13" t="s">
        <v>800</v>
      </c>
      <c r="X369" s="13" t="s">
        <v>802</v>
      </c>
      <c r="Y369" s="2" t="s">
        <v>89</v>
      </c>
      <c r="Z369" s="13" t="s">
        <v>802</v>
      </c>
      <c r="AA369" s="2" t="s">
        <v>803</v>
      </c>
      <c r="AB369" s="3">
        <v>45387</v>
      </c>
      <c r="AC369" s="2" t="s">
        <v>332</v>
      </c>
    </row>
    <row r="370" spans="1:29" ht="75" customHeight="1" x14ac:dyDescent="0.25">
      <c r="A370" s="2">
        <v>2024</v>
      </c>
      <c r="B370" s="3">
        <v>45292</v>
      </c>
      <c r="C370" s="3">
        <v>45382</v>
      </c>
      <c r="D370" s="2" t="s">
        <v>75</v>
      </c>
      <c r="E370" s="7" t="s">
        <v>941</v>
      </c>
      <c r="F370" s="5" t="s">
        <v>1531</v>
      </c>
      <c r="G370" s="8" t="s">
        <v>1532</v>
      </c>
      <c r="H370" s="16" t="s">
        <v>1533</v>
      </c>
      <c r="I370" s="17" t="s">
        <v>84</v>
      </c>
      <c r="J370" s="9" t="s">
        <v>1679</v>
      </c>
      <c r="K370" s="9" t="s">
        <v>378</v>
      </c>
      <c r="L370" s="9" t="s">
        <v>445</v>
      </c>
      <c r="M370" s="2" t="s">
        <v>87</v>
      </c>
      <c r="N370" s="2" t="s">
        <v>332</v>
      </c>
      <c r="O370" s="5">
        <v>1</v>
      </c>
      <c r="P370" s="4">
        <v>45320</v>
      </c>
      <c r="Q370" s="4">
        <f t="shared" si="16"/>
        <v>45686</v>
      </c>
      <c r="R370" s="2" t="s">
        <v>332</v>
      </c>
      <c r="S370" s="15" t="s">
        <v>2269</v>
      </c>
      <c r="T370" s="12">
        <v>180</v>
      </c>
      <c r="U370" s="12">
        <f t="shared" si="14"/>
        <v>180</v>
      </c>
      <c r="V370" s="13" t="s">
        <v>3047</v>
      </c>
      <c r="W370" s="13" t="s">
        <v>800</v>
      </c>
      <c r="X370" s="13" t="s">
        <v>802</v>
      </c>
      <c r="Y370" s="2" t="s">
        <v>89</v>
      </c>
      <c r="Z370" s="13" t="s">
        <v>802</v>
      </c>
      <c r="AA370" s="2" t="s">
        <v>803</v>
      </c>
      <c r="AB370" s="3">
        <v>45387</v>
      </c>
      <c r="AC370" s="2" t="s">
        <v>332</v>
      </c>
    </row>
    <row r="371" spans="1:29" ht="75" customHeight="1" x14ac:dyDescent="0.25">
      <c r="A371" s="2">
        <v>2024</v>
      </c>
      <c r="B371" s="3">
        <v>45292</v>
      </c>
      <c r="C371" s="3">
        <v>45382</v>
      </c>
      <c r="D371" s="2" t="s">
        <v>75</v>
      </c>
      <c r="E371" s="7" t="s">
        <v>942</v>
      </c>
      <c r="F371" s="5" t="s">
        <v>1531</v>
      </c>
      <c r="G371" s="8" t="s">
        <v>1532</v>
      </c>
      <c r="H371" s="16" t="s">
        <v>1533</v>
      </c>
      <c r="I371" s="17" t="s">
        <v>84</v>
      </c>
      <c r="J371" s="9" t="s">
        <v>1680</v>
      </c>
      <c r="K371" s="9" t="s">
        <v>513</v>
      </c>
      <c r="L371" s="9" t="s">
        <v>334</v>
      </c>
      <c r="M371" s="2" t="s">
        <v>86</v>
      </c>
      <c r="N371" s="2" t="s">
        <v>332</v>
      </c>
      <c r="O371" s="5">
        <v>1</v>
      </c>
      <c r="P371" s="4">
        <v>45320</v>
      </c>
      <c r="Q371" s="4">
        <f t="shared" si="16"/>
        <v>45686</v>
      </c>
      <c r="R371" s="2" t="s">
        <v>332</v>
      </c>
      <c r="S371" s="15" t="s">
        <v>2270</v>
      </c>
      <c r="T371" s="12">
        <v>180</v>
      </c>
      <c r="U371" s="12">
        <f t="shared" si="14"/>
        <v>180</v>
      </c>
      <c r="V371" s="13" t="s">
        <v>3048</v>
      </c>
      <c r="W371" s="13" t="s">
        <v>800</v>
      </c>
      <c r="X371" s="13" t="s">
        <v>802</v>
      </c>
      <c r="Y371" s="2" t="s">
        <v>89</v>
      </c>
      <c r="Z371" s="13" t="s">
        <v>802</v>
      </c>
      <c r="AA371" s="2" t="s">
        <v>803</v>
      </c>
      <c r="AB371" s="3">
        <v>45387</v>
      </c>
      <c r="AC371" s="2" t="s">
        <v>332</v>
      </c>
    </row>
    <row r="372" spans="1:29" ht="75" customHeight="1" x14ac:dyDescent="0.25">
      <c r="A372" s="2">
        <v>2024</v>
      </c>
      <c r="B372" s="3">
        <v>45292</v>
      </c>
      <c r="C372" s="3">
        <v>45382</v>
      </c>
      <c r="D372" s="2" t="s">
        <v>75</v>
      </c>
      <c r="E372" s="7" t="s">
        <v>943</v>
      </c>
      <c r="F372" s="5" t="s">
        <v>1531</v>
      </c>
      <c r="G372" s="8" t="s">
        <v>1532</v>
      </c>
      <c r="H372" s="16" t="s">
        <v>1533</v>
      </c>
      <c r="I372" s="17" t="s">
        <v>84</v>
      </c>
      <c r="J372" s="9" t="s">
        <v>1681</v>
      </c>
      <c r="K372" s="9" t="s">
        <v>357</v>
      </c>
      <c r="L372" s="9" t="s">
        <v>552</v>
      </c>
      <c r="M372" s="2" t="s">
        <v>86</v>
      </c>
      <c r="N372" s="2" t="s">
        <v>332</v>
      </c>
      <c r="O372" s="5">
        <v>1</v>
      </c>
      <c r="P372" s="4">
        <v>45320</v>
      </c>
      <c r="Q372" s="4">
        <f t="shared" si="16"/>
        <v>45686</v>
      </c>
      <c r="R372" s="2" t="s">
        <v>332</v>
      </c>
      <c r="S372" s="15" t="s">
        <v>2271</v>
      </c>
      <c r="T372" s="12">
        <v>180</v>
      </c>
      <c r="U372" s="12">
        <f t="shared" si="14"/>
        <v>180</v>
      </c>
      <c r="V372" s="13" t="s">
        <v>3049</v>
      </c>
      <c r="W372" s="13" t="s">
        <v>800</v>
      </c>
      <c r="X372" s="13" t="s">
        <v>802</v>
      </c>
      <c r="Y372" s="2" t="s">
        <v>89</v>
      </c>
      <c r="Z372" s="13" t="s">
        <v>802</v>
      </c>
      <c r="AA372" s="2" t="s">
        <v>803</v>
      </c>
      <c r="AB372" s="3">
        <v>45387</v>
      </c>
      <c r="AC372" s="2" t="s">
        <v>332</v>
      </c>
    </row>
    <row r="373" spans="1:29" ht="75" customHeight="1" x14ac:dyDescent="0.25">
      <c r="A373" s="2">
        <v>2024</v>
      </c>
      <c r="B373" s="3">
        <v>45292</v>
      </c>
      <c r="C373" s="3">
        <v>45382</v>
      </c>
      <c r="D373" s="2" t="s">
        <v>75</v>
      </c>
      <c r="E373" s="7" t="s">
        <v>944</v>
      </c>
      <c r="F373" s="5" t="s">
        <v>1531</v>
      </c>
      <c r="G373" s="8" t="s">
        <v>1532</v>
      </c>
      <c r="H373" s="16" t="s">
        <v>1533</v>
      </c>
      <c r="I373" s="17" t="s">
        <v>84</v>
      </c>
      <c r="J373" s="9" t="s">
        <v>1682</v>
      </c>
      <c r="K373" s="9" t="s">
        <v>1609</v>
      </c>
      <c r="L373" s="9" t="s">
        <v>330</v>
      </c>
      <c r="M373" s="2" t="s">
        <v>86</v>
      </c>
      <c r="N373" s="2" t="s">
        <v>332</v>
      </c>
      <c r="O373" s="5">
        <v>1</v>
      </c>
      <c r="P373" s="4">
        <v>45320</v>
      </c>
      <c r="Q373" s="4">
        <f t="shared" si="16"/>
        <v>45686</v>
      </c>
      <c r="R373" s="2" t="s">
        <v>332</v>
      </c>
      <c r="S373" s="15" t="s">
        <v>2272</v>
      </c>
      <c r="T373" s="12">
        <v>180</v>
      </c>
      <c r="U373" s="12">
        <f t="shared" si="14"/>
        <v>180</v>
      </c>
      <c r="V373" s="13" t="s">
        <v>3050</v>
      </c>
      <c r="W373" s="13" t="s">
        <v>800</v>
      </c>
      <c r="X373" s="13" t="s">
        <v>802</v>
      </c>
      <c r="Y373" s="2" t="s">
        <v>89</v>
      </c>
      <c r="Z373" s="13" t="s">
        <v>802</v>
      </c>
      <c r="AA373" s="2" t="s">
        <v>803</v>
      </c>
      <c r="AB373" s="3">
        <v>45387</v>
      </c>
      <c r="AC373" s="2" t="s">
        <v>332</v>
      </c>
    </row>
    <row r="374" spans="1:29" ht="75" customHeight="1" x14ac:dyDescent="0.25">
      <c r="A374" s="2">
        <v>2024</v>
      </c>
      <c r="B374" s="3">
        <v>45292</v>
      </c>
      <c r="C374" s="3">
        <v>45382</v>
      </c>
      <c r="D374" s="2" t="s">
        <v>75</v>
      </c>
      <c r="E374" s="7" t="s">
        <v>945</v>
      </c>
      <c r="F374" s="5" t="s">
        <v>1531</v>
      </c>
      <c r="G374" s="8" t="s">
        <v>1532</v>
      </c>
      <c r="H374" s="16" t="s">
        <v>1533</v>
      </c>
      <c r="I374" s="17" t="s">
        <v>84</v>
      </c>
      <c r="J374" s="9" t="s">
        <v>1683</v>
      </c>
      <c r="K374" s="9" t="s">
        <v>525</v>
      </c>
      <c r="L374" s="9" t="s">
        <v>378</v>
      </c>
      <c r="M374" s="2" t="s">
        <v>86</v>
      </c>
      <c r="N374" s="2" t="s">
        <v>332</v>
      </c>
      <c r="O374" s="5">
        <v>1</v>
      </c>
      <c r="P374" s="4">
        <v>45320</v>
      </c>
      <c r="Q374" s="4">
        <f t="shared" si="16"/>
        <v>45686</v>
      </c>
      <c r="R374" s="2" t="s">
        <v>332</v>
      </c>
      <c r="S374" s="15" t="s">
        <v>2273</v>
      </c>
      <c r="T374" s="12">
        <v>180</v>
      </c>
      <c r="U374" s="12">
        <f t="shared" si="14"/>
        <v>180</v>
      </c>
      <c r="V374" s="13" t="s">
        <v>3051</v>
      </c>
      <c r="W374" s="13" t="s">
        <v>800</v>
      </c>
      <c r="X374" s="13" t="s">
        <v>802</v>
      </c>
      <c r="Y374" s="2" t="s">
        <v>89</v>
      </c>
      <c r="Z374" s="13" t="s">
        <v>802</v>
      </c>
      <c r="AA374" s="2" t="s">
        <v>803</v>
      </c>
      <c r="AB374" s="3">
        <v>45387</v>
      </c>
      <c r="AC374" s="2" t="s">
        <v>332</v>
      </c>
    </row>
    <row r="375" spans="1:29" ht="75" customHeight="1" x14ac:dyDescent="0.25">
      <c r="A375" s="2">
        <v>2024</v>
      </c>
      <c r="B375" s="3">
        <v>45292</v>
      </c>
      <c r="C375" s="3">
        <v>45382</v>
      </c>
      <c r="D375" s="2" t="s">
        <v>75</v>
      </c>
      <c r="E375" s="7" t="s">
        <v>946</v>
      </c>
      <c r="F375" s="5" t="s">
        <v>1531</v>
      </c>
      <c r="G375" s="8" t="s">
        <v>1532</v>
      </c>
      <c r="H375" s="16" t="s">
        <v>1533</v>
      </c>
      <c r="I375" s="17" t="s">
        <v>84</v>
      </c>
      <c r="J375" s="9" t="s">
        <v>1684</v>
      </c>
      <c r="K375" s="9" t="s">
        <v>361</v>
      </c>
      <c r="L375" s="9" t="s">
        <v>408</v>
      </c>
      <c r="M375" s="2" t="s">
        <v>87</v>
      </c>
      <c r="N375" s="2" t="s">
        <v>332</v>
      </c>
      <c r="O375" s="5">
        <v>1</v>
      </c>
      <c r="P375" s="4">
        <v>45320</v>
      </c>
      <c r="Q375" s="4">
        <f t="shared" si="16"/>
        <v>45686</v>
      </c>
      <c r="R375" s="2" t="s">
        <v>332</v>
      </c>
      <c r="S375" s="15" t="s">
        <v>2274</v>
      </c>
      <c r="T375" s="12">
        <v>180</v>
      </c>
      <c r="U375" s="12">
        <f t="shared" si="14"/>
        <v>180</v>
      </c>
      <c r="V375" s="13" t="s">
        <v>3052</v>
      </c>
      <c r="W375" s="13" t="s">
        <v>800</v>
      </c>
      <c r="X375" s="13" t="s">
        <v>802</v>
      </c>
      <c r="Y375" s="2" t="s">
        <v>89</v>
      </c>
      <c r="Z375" s="13" t="s">
        <v>802</v>
      </c>
      <c r="AA375" s="2" t="s">
        <v>803</v>
      </c>
      <c r="AB375" s="3">
        <v>45387</v>
      </c>
      <c r="AC375" s="2" t="s">
        <v>332</v>
      </c>
    </row>
    <row r="376" spans="1:29" ht="75" customHeight="1" x14ac:dyDescent="0.25">
      <c r="A376" s="2">
        <v>2024</v>
      </c>
      <c r="B376" s="3">
        <v>45292</v>
      </c>
      <c r="C376" s="3">
        <v>45382</v>
      </c>
      <c r="D376" s="2" t="s">
        <v>75</v>
      </c>
      <c r="E376" s="7" t="s">
        <v>947</v>
      </c>
      <c r="F376" s="5" t="s">
        <v>1531</v>
      </c>
      <c r="G376" s="8" t="s">
        <v>1532</v>
      </c>
      <c r="H376" s="16" t="s">
        <v>1533</v>
      </c>
      <c r="I376" s="17" t="s">
        <v>84</v>
      </c>
      <c r="J376" s="9" t="s">
        <v>1684</v>
      </c>
      <c r="K376" s="9" t="s">
        <v>361</v>
      </c>
      <c r="L376" s="9" t="s">
        <v>408</v>
      </c>
      <c r="M376" s="2" t="s">
        <v>87</v>
      </c>
      <c r="N376" s="2" t="s">
        <v>332</v>
      </c>
      <c r="O376" s="5">
        <v>1</v>
      </c>
      <c r="P376" s="4">
        <v>45320</v>
      </c>
      <c r="Q376" s="4">
        <f t="shared" si="16"/>
        <v>45686</v>
      </c>
      <c r="R376" s="2" t="s">
        <v>332</v>
      </c>
      <c r="S376" s="15" t="s">
        <v>2275</v>
      </c>
      <c r="T376" s="12">
        <v>180</v>
      </c>
      <c r="U376" s="12">
        <f t="shared" si="14"/>
        <v>180</v>
      </c>
      <c r="V376" s="13" t="s">
        <v>3053</v>
      </c>
      <c r="W376" s="13" t="s">
        <v>800</v>
      </c>
      <c r="X376" s="13" t="s">
        <v>802</v>
      </c>
      <c r="Y376" s="2" t="s">
        <v>89</v>
      </c>
      <c r="Z376" s="13" t="s">
        <v>802</v>
      </c>
      <c r="AA376" s="2" t="s">
        <v>803</v>
      </c>
      <c r="AB376" s="3">
        <v>45387</v>
      </c>
      <c r="AC376" s="2" t="s">
        <v>332</v>
      </c>
    </row>
    <row r="377" spans="1:29" ht="75" customHeight="1" x14ac:dyDescent="0.25">
      <c r="A377" s="2">
        <v>2024</v>
      </c>
      <c r="B377" s="3">
        <v>45292</v>
      </c>
      <c r="C377" s="3">
        <v>45382</v>
      </c>
      <c r="D377" s="2" t="s">
        <v>75</v>
      </c>
      <c r="E377" s="7" t="s">
        <v>948</v>
      </c>
      <c r="F377" s="5" t="s">
        <v>1531</v>
      </c>
      <c r="G377" s="8" t="s">
        <v>1532</v>
      </c>
      <c r="H377" s="16" t="s">
        <v>1533</v>
      </c>
      <c r="I377" s="17" t="s">
        <v>84</v>
      </c>
      <c r="J377" s="9" t="s">
        <v>1642</v>
      </c>
      <c r="K377" s="9" t="s">
        <v>1609</v>
      </c>
      <c r="L377" s="9" t="s">
        <v>361</v>
      </c>
      <c r="M377" s="2" t="s">
        <v>86</v>
      </c>
      <c r="N377" s="2" t="s">
        <v>332</v>
      </c>
      <c r="O377" s="5">
        <v>1</v>
      </c>
      <c r="P377" s="4">
        <v>45320</v>
      </c>
      <c r="Q377" s="4">
        <f t="shared" si="16"/>
        <v>45686</v>
      </c>
      <c r="R377" s="2" t="s">
        <v>332</v>
      </c>
      <c r="S377" s="15" t="s">
        <v>2276</v>
      </c>
      <c r="T377" s="12">
        <v>180</v>
      </c>
      <c r="U377" s="12">
        <f>T377</f>
        <v>180</v>
      </c>
      <c r="V377" s="13" t="s">
        <v>3054</v>
      </c>
      <c r="W377" s="13" t="s">
        <v>800</v>
      </c>
      <c r="X377" s="13" t="s">
        <v>802</v>
      </c>
      <c r="Y377" s="2" t="s">
        <v>89</v>
      </c>
      <c r="Z377" s="13" t="s">
        <v>802</v>
      </c>
      <c r="AA377" s="2" t="s">
        <v>803</v>
      </c>
      <c r="AB377" s="3">
        <v>45387</v>
      </c>
      <c r="AC377" s="2" t="s">
        <v>332</v>
      </c>
    </row>
    <row r="378" spans="1:29" ht="75" customHeight="1" x14ac:dyDescent="0.25">
      <c r="A378" s="2">
        <v>2024</v>
      </c>
      <c r="B378" s="3">
        <v>45292</v>
      </c>
      <c r="C378" s="3">
        <v>45382</v>
      </c>
      <c r="D378" s="2" t="s">
        <v>75</v>
      </c>
      <c r="E378" s="7" t="s">
        <v>949</v>
      </c>
      <c r="F378" s="5" t="s">
        <v>1531</v>
      </c>
      <c r="G378" s="8" t="s">
        <v>1532</v>
      </c>
      <c r="H378" s="16" t="s">
        <v>1533</v>
      </c>
      <c r="I378" s="17" t="s">
        <v>84</v>
      </c>
      <c r="J378" s="9" t="s">
        <v>1685</v>
      </c>
      <c r="K378" s="9" t="s">
        <v>361</v>
      </c>
      <c r="L378" s="9" t="s">
        <v>342</v>
      </c>
      <c r="M378" s="2" t="s">
        <v>87</v>
      </c>
      <c r="N378" s="2" t="s">
        <v>332</v>
      </c>
      <c r="O378" s="5">
        <v>1</v>
      </c>
      <c r="P378" s="4">
        <v>45320</v>
      </c>
      <c r="Q378" s="4">
        <f t="shared" si="16"/>
        <v>45686</v>
      </c>
      <c r="R378" s="2" t="s">
        <v>332</v>
      </c>
      <c r="S378" s="15" t="s">
        <v>2277</v>
      </c>
      <c r="T378" s="12">
        <v>180</v>
      </c>
      <c r="U378" s="12">
        <f>T378</f>
        <v>180</v>
      </c>
      <c r="V378" s="13" t="s">
        <v>3055</v>
      </c>
      <c r="W378" s="13" t="s">
        <v>800</v>
      </c>
      <c r="X378" s="13" t="s">
        <v>802</v>
      </c>
      <c r="Y378" s="2" t="s">
        <v>89</v>
      </c>
      <c r="Z378" s="13" t="s">
        <v>802</v>
      </c>
      <c r="AA378" s="2" t="s">
        <v>803</v>
      </c>
      <c r="AB378" s="3">
        <v>45387</v>
      </c>
      <c r="AC378" s="2" t="s">
        <v>332</v>
      </c>
    </row>
    <row r="379" spans="1:29" ht="75" customHeight="1" x14ac:dyDescent="0.25">
      <c r="A379" s="2">
        <v>2024</v>
      </c>
      <c r="B379" s="3">
        <v>45292</v>
      </c>
      <c r="C379" s="3">
        <v>45382</v>
      </c>
      <c r="D379" s="2" t="s">
        <v>75</v>
      </c>
      <c r="E379" s="7" t="s">
        <v>950</v>
      </c>
      <c r="F379" s="5" t="s">
        <v>1531</v>
      </c>
      <c r="G379" s="8" t="s">
        <v>1532</v>
      </c>
      <c r="H379" s="16" t="s">
        <v>1533</v>
      </c>
      <c r="I379" s="17" t="s">
        <v>84</v>
      </c>
      <c r="J379" s="9" t="s">
        <v>1665</v>
      </c>
      <c r="K379" s="9" t="s">
        <v>368</v>
      </c>
      <c r="L379" s="9" t="s">
        <v>513</v>
      </c>
      <c r="M379" s="2" t="s">
        <v>86</v>
      </c>
      <c r="N379" s="2" t="s">
        <v>332</v>
      </c>
      <c r="O379" s="5">
        <v>1</v>
      </c>
      <c r="P379" s="4">
        <v>45320</v>
      </c>
      <c r="Q379" s="4">
        <f t="shared" si="16"/>
        <v>45686</v>
      </c>
      <c r="R379" s="2" t="s">
        <v>332</v>
      </c>
      <c r="S379" s="15" t="s">
        <v>2278</v>
      </c>
      <c r="T379" s="12">
        <v>180</v>
      </c>
      <c r="U379" s="12">
        <f>T379</f>
        <v>180</v>
      </c>
      <c r="V379" s="13" t="s">
        <v>3056</v>
      </c>
      <c r="W379" s="13" t="s">
        <v>800</v>
      </c>
      <c r="X379" s="13" t="s">
        <v>802</v>
      </c>
      <c r="Y379" s="2" t="s">
        <v>89</v>
      </c>
      <c r="Z379" s="13" t="s">
        <v>802</v>
      </c>
      <c r="AA379" s="2" t="s">
        <v>803</v>
      </c>
      <c r="AB379" s="3">
        <v>45387</v>
      </c>
      <c r="AC379" s="2" t="s">
        <v>332</v>
      </c>
    </row>
    <row r="380" spans="1:29" ht="75" customHeight="1" x14ac:dyDescent="0.25">
      <c r="A380" s="2">
        <v>2024</v>
      </c>
      <c r="B380" s="3">
        <v>45292</v>
      </c>
      <c r="C380" s="3">
        <v>45382</v>
      </c>
      <c r="D380" s="2" t="s">
        <v>75</v>
      </c>
      <c r="E380" s="7" t="s">
        <v>951</v>
      </c>
      <c r="F380" s="5" t="s">
        <v>1531</v>
      </c>
      <c r="G380" s="8" t="s">
        <v>1532</v>
      </c>
      <c r="H380" s="16" t="s">
        <v>1533</v>
      </c>
      <c r="I380" s="17" t="s">
        <v>84</v>
      </c>
      <c r="J380" s="9" t="s">
        <v>1684</v>
      </c>
      <c r="K380" s="9" t="s">
        <v>361</v>
      </c>
      <c r="L380" s="9" t="s">
        <v>408</v>
      </c>
      <c r="M380" s="2" t="s">
        <v>87</v>
      </c>
      <c r="N380" s="2" t="s">
        <v>332</v>
      </c>
      <c r="O380" s="5">
        <v>1</v>
      </c>
      <c r="P380" s="4">
        <v>45320</v>
      </c>
      <c r="Q380" s="4">
        <f t="shared" si="16"/>
        <v>45686</v>
      </c>
      <c r="R380" s="2" t="s">
        <v>332</v>
      </c>
      <c r="S380" s="15" t="s">
        <v>2279</v>
      </c>
      <c r="T380" s="12">
        <v>180</v>
      </c>
      <c r="U380" s="12">
        <f>T380</f>
        <v>180</v>
      </c>
      <c r="V380" s="13" t="s">
        <v>3057</v>
      </c>
      <c r="W380" s="13" t="s">
        <v>800</v>
      </c>
      <c r="X380" s="13" t="s">
        <v>802</v>
      </c>
      <c r="Y380" s="2" t="s">
        <v>89</v>
      </c>
      <c r="Z380" s="13" t="s">
        <v>802</v>
      </c>
      <c r="AA380" s="2" t="s">
        <v>803</v>
      </c>
      <c r="AB380" s="3">
        <v>45387</v>
      </c>
      <c r="AC380" s="2" t="s">
        <v>332</v>
      </c>
    </row>
    <row r="381" spans="1:29" ht="75" customHeight="1" x14ac:dyDescent="0.25">
      <c r="A381" s="2">
        <v>2024</v>
      </c>
      <c r="B381" s="3">
        <v>45292</v>
      </c>
      <c r="C381" s="3">
        <v>45382</v>
      </c>
      <c r="D381" s="2" t="s">
        <v>75</v>
      </c>
      <c r="E381" s="7" t="s">
        <v>952</v>
      </c>
      <c r="F381" s="5" t="s">
        <v>1531</v>
      </c>
      <c r="G381" s="8" t="s">
        <v>1532</v>
      </c>
      <c r="H381" s="16" t="s">
        <v>1533</v>
      </c>
      <c r="I381" s="17" t="s">
        <v>84</v>
      </c>
      <c r="J381" s="9" t="s">
        <v>1686</v>
      </c>
      <c r="K381" s="9" t="s">
        <v>1687</v>
      </c>
      <c r="L381" s="9" t="s">
        <v>528</v>
      </c>
      <c r="M381" s="2" t="s">
        <v>87</v>
      </c>
      <c r="N381" s="2" t="s">
        <v>332</v>
      </c>
      <c r="O381" s="5">
        <v>1</v>
      </c>
      <c r="P381" s="4">
        <v>45320</v>
      </c>
      <c r="Q381" s="4">
        <f t="shared" si="16"/>
        <v>45686</v>
      </c>
      <c r="R381" s="2" t="s">
        <v>332</v>
      </c>
      <c r="S381" s="15" t="s">
        <v>2280</v>
      </c>
      <c r="T381" s="12">
        <v>180</v>
      </c>
      <c r="U381" s="12">
        <f t="shared" si="14"/>
        <v>180</v>
      </c>
      <c r="V381" s="13" t="s">
        <v>3058</v>
      </c>
      <c r="W381" s="13" t="s">
        <v>800</v>
      </c>
      <c r="X381" s="13" t="s">
        <v>802</v>
      </c>
      <c r="Y381" s="2" t="s">
        <v>89</v>
      </c>
      <c r="Z381" s="13" t="s">
        <v>802</v>
      </c>
      <c r="AA381" s="2" t="s">
        <v>803</v>
      </c>
      <c r="AB381" s="3">
        <v>45387</v>
      </c>
      <c r="AC381" s="2" t="s">
        <v>332</v>
      </c>
    </row>
    <row r="382" spans="1:29" ht="75" customHeight="1" x14ac:dyDescent="0.25">
      <c r="A382" s="2">
        <v>2024</v>
      </c>
      <c r="B382" s="3">
        <v>45292</v>
      </c>
      <c r="C382" s="3">
        <v>45382</v>
      </c>
      <c r="D382" s="2" t="s">
        <v>75</v>
      </c>
      <c r="E382" s="7" t="s">
        <v>953</v>
      </c>
      <c r="F382" s="5" t="s">
        <v>1531</v>
      </c>
      <c r="G382" s="8" t="s">
        <v>1532</v>
      </c>
      <c r="H382" s="16" t="s">
        <v>1533</v>
      </c>
      <c r="I382" s="17" t="s">
        <v>84</v>
      </c>
      <c r="J382" s="9" t="s">
        <v>1688</v>
      </c>
      <c r="K382" s="9" t="s">
        <v>528</v>
      </c>
      <c r="L382" s="9" t="s">
        <v>351</v>
      </c>
      <c r="M382" s="2" t="s">
        <v>87</v>
      </c>
      <c r="N382" s="2" t="s">
        <v>332</v>
      </c>
      <c r="O382" s="5">
        <v>1</v>
      </c>
      <c r="P382" s="4">
        <v>45320</v>
      </c>
      <c r="Q382" s="4">
        <f t="shared" si="16"/>
        <v>45686</v>
      </c>
      <c r="R382" s="2" t="s">
        <v>332</v>
      </c>
      <c r="S382" s="15" t="s">
        <v>2281</v>
      </c>
      <c r="T382" s="12">
        <v>180</v>
      </c>
      <c r="U382" s="12">
        <f t="shared" si="14"/>
        <v>180</v>
      </c>
      <c r="V382" s="13" t="s">
        <v>3059</v>
      </c>
      <c r="W382" s="13" t="s">
        <v>800</v>
      </c>
      <c r="X382" s="13" t="s">
        <v>802</v>
      </c>
      <c r="Y382" s="2" t="s">
        <v>89</v>
      </c>
      <c r="Z382" s="13" t="s">
        <v>802</v>
      </c>
      <c r="AA382" s="2" t="s">
        <v>803</v>
      </c>
      <c r="AB382" s="3">
        <v>45387</v>
      </c>
      <c r="AC382" s="2" t="s">
        <v>332</v>
      </c>
    </row>
    <row r="383" spans="1:29" ht="75" customHeight="1" x14ac:dyDescent="0.25">
      <c r="A383" s="2">
        <v>2024</v>
      </c>
      <c r="B383" s="3">
        <v>45292</v>
      </c>
      <c r="C383" s="3">
        <v>45382</v>
      </c>
      <c r="D383" s="2" t="s">
        <v>75</v>
      </c>
      <c r="E383" s="7" t="s">
        <v>954</v>
      </c>
      <c r="F383" s="5" t="s">
        <v>1531</v>
      </c>
      <c r="G383" s="8" t="s">
        <v>1532</v>
      </c>
      <c r="H383" s="16" t="s">
        <v>1533</v>
      </c>
      <c r="I383" s="17" t="s">
        <v>84</v>
      </c>
      <c r="J383" s="9" t="s">
        <v>1689</v>
      </c>
      <c r="K383" s="9" t="s">
        <v>330</v>
      </c>
      <c r="L383" s="9" t="s">
        <v>330</v>
      </c>
      <c r="M383" s="2" t="s">
        <v>86</v>
      </c>
      <c r="N383" s="2" t="s">
        <v>332</v>
      </c>
      <c r="O383" s="5">
        <v>1</v>
      </c>
      <c r="P383" s="4">
        <v>45320</v>
      </c>
      <c r="Q383" s="4">
        <f>P383+366</f>
        <v>45686</v>
      </c>
      <c r="R383" s="2" t="s">
        <v>332</v>
      </c>
      <c r="S383" s="15" t="s">
        <v>2282</v>
      </c>
      <c r="T383" s="12">
        <v>180</v>
      </c>
      <c r="U383" s="12">
        <f>T383</f>
        <v>180</v>
      </c>
      <c r="V383" s="13" t="s">
        <v>3060</v>
      </c>
      <c r="W383" s="13" t="s">
        <v>800</v>
      </c>
      <c r="X383" s="13" t="s">
        <v>802</v>
      </c>
      <c r="Y383" s="2" t="s">
        <v>89</v>
      </c>
      <c r="Z383" s="13" t="s">
        <v>802</v>
      </c>
      <c r="AA383" s="2" t="s">
        <v>803</v>
      </c>
      <c r="AB383" s="3">
        <v>45387</v>
      </c>
      <c r="AC383" s="2" t="s">
        <v>332</v>
      </c>
    </row>
    <row r="384" spans="1:29" ht="75" customHeight="1" x14ac:dyDescent="0.25">
      <c r="A384" s="2">
        <v>2024</v>
      </c>
      <c r="B384" s="3">
        <v>45292</v>
      </c>
      <c r="C384" s="3">
        <v>45382</v>
      </c>
      <c r="D384" s="2" t="s">
        <v>75</v>
      </c>
      <c r="E384" s="7" t="s">
        <v>955</v>
      </c>
      <c r="F384" s="5" t="s">
        <v>1531</v>
      </c>
      <c r="G384" s="8" t="s">
        <v>1532</v>
      </c>
      <c r="H384" s="16" t="s">
        <v>1533</v>
      </c>
      <c r="I384" s="17" t="s">
        <v>84</v>
      </c>
      <c r="J384" s="9" t="s">
        <v>1690</v>
      </c>
      <c r="K384" s="9" t="s">
        <v>369</v>
      </c>
      <c r="L384" s="9" t="s">
        <v>484</v>
      </c>
      <c r="M384" s="2" t="s">
        <v>86</v>
      </c>
      <c r="N384" s="2" t="s">
        <v>332</v>
      </c>
      <c r="O384" s="5">
        <v>1</v>
      </c>
      <c r="P384" s="4">
        <v>45320</v>
      </c>
      <c r="Q384" s="4">
        <f>P384+366</f>
        <v>45686</v>
      </c>
      <c r="R384" s="2" t="s">
        <v>332</v>
      </c>
      <c r="S384" s="15" t="s">
        <v>2283</v>
      </c>
      <c r="T384" s="12">
        <v>180</v>
      </c>
      <c r="U384" s="12">
        <f t="shared" ref="U384:U403" si="17">T384</f>
        <v>180</v>
      </c>
      <c r="V384" s="13" t="s">
        <v>3061</v>
      </c>
      <c r="W384" s="13" t="s">
        <v>800</v>
      </c>
      <c r="X384" s="13" t="s">
        <v>802</v>
      </c>
      <c r="Y384" s="2" t="s">
        <v>89</v>
      </c>
      <c r="Z384" s="13" t="s">
        <v>802</v>
      </c>
      <c r="AA384" s="2" t="s">
        <v>803</v>
      </c>
      <c r="AB384" s="3">
        <v>45387</v>
      </c>
      <c r="AC384" s="2" t="s">
        <v>332</v>
      </c>
    </row>
    <row r="385" spans="1:29" ht="75" customHeight="1" x14ac:dyDescent="0.25">
      <c r="A385" s="2">
        <v>2024</v>
      </c>
      <c r="B385" s="3">
        <v>45292</v>
      </c>
      <c r="C385" s="3">
        <v>45382</v>
      </c>
      <c r="D385" s="2" t="s">
        <v>75</v>
      </c>
      <c r="E385" s="7" t="s">
        <v>956</v>
      </c>
      <c r="F385" s="5" t="s">
        <v>1531</v>
      </c>
      <c r="G385" s="8" t="s">
        <v>1532</v>
      </c>
      <c r="H385" s="16" t="s">
        <v>1533</v>
      </c>
      <c r="I385" s="17" t="s">
        <v>84</v>
      </c>
      <c r="J385" s="9" t="s">
        <v>1691</v>
      </c>
      <c r="K385" s="9" t="s">
        <v>345</v>
      </c>
      <c r="L385" s="9" t="s">
        <v>518</v>
      </c>
      <c r="M385" s="2" t="s">
        <v>86</v>
      </c>
      <c r="N385" s="2" t="s">
        <v>332</v>
      </c>
      <c r="O385" s="5">
        <v>1</v>
      </c>
      <c r="P385" s="4">
        <v>45320</v>
      </c>
      <c r="Q385" s="4">
        <f t="shared" ref="Q385:Q403" si="18">P385+366</f>
        <v>45686</v>
      </c>
      <c r="R385" s="2" t="s">
        <v>332</v>
      </c>
      <c r="S385" s="15" t="s">
        <v>2284</v>
      </c>
      <c r="T385" s="12">
        <v>180</v>
      </c>
      <c r="U385" s="12">
        <f t="shared" si="17"/>
        <v>180</v>
      </c>
      <c r="V385" s="13" t="s">
        <v>3062</v>
      </c>
      <c r="W385" s="13" t="s">
        <v>800</v>
      </c>
      <c r="X385" s="13" t="s">
        <v>802</v>
      </c>
      <c r="Y385" s="2" t="s">
        <v>89</v>
      </c>
      <c r="Z385" s="13" t="s">
        <v>802</v>
      </c>
      <c r="AA385" s="2" t="s">
        <v>803</v>
      </c>
      <c r="AB385" s="3">
        <v>45387</v>
      </c>
      <c r="AC385" s="2" t="s">
        <v>332</v>
      </c>
    </row>
    <row r="386" spans="1:29" ht="75" customHeight="1" x14ac:dyDescent="0.25">
      <c r="A386" s="2">
        <v>2024</v>
      </c>
      <c r="B386" s="3">
        <v>45292</v>
      </c>
      <c r="C386" s="3">
        <v>45382</v>
      </c>
      <c r="D386" s="2" t="s">
        <v>75</v>
      </c>
      <c r="E386" s="7" t="s">
        <v>957</v>
      </c>
      <c r="F386" s="5" t="s">
        <v>1531</v>
      </c>
      <c r="G386" s="8" t="s">
        <v>1532</v>
      </c>
      <c r="H386" s="16" t="s">
        <v>1533</v>
      </c>
      <c r="I386" s="17" t="s">
        <v>84</v>
      </c>
      <c r="J386" s="9" t="s">
        <v>1692</v>
      </c>
      <c r="K386" s="9" t="s">
        <v>361</v>
      </c>
      <c r="L386" s="9" t="s">
        <v>408</v>
      </c>
      <c r="M386" s="2" t="s">
        <v>87</v>
      </c>
      <c r="N386" s="2" t="s">
        <v>332</v>
      </c>
      <c r="O386" s="5">
        <v>1</v>
      </c>
      <c r="P386" s="4">
        <v>45320</v>
      </c>
      <c r="Q386" s="4">
        <f t="shared" si="18"/>
        <v>45686</v>
      </c>
      <c r="R386" s="2" t="s">
        <v>332</v>
      </c>
      <c r="S386" s="15" t="s">
        <v>2285</v>
      </c>
      <c r="T386" s="12">
        <v>180</v>
      </c>
      <c r="U386" s="12">
        <f t="shared" si="17"/>
        <v>180</v>
      </c>
      <c r="V386" s="13" t="s">
        <v>3063</v>
      </c>
      <c r="W386" s="13" t="s">
        <v>800</v>
      </c>
      <c r="X386" s="13" t="s">
        <v>802</v>
      </c>
      <c r="Y386" s="2" t="s">
        <v>89</v>
      </c>
      <c r="Z386" s="13" t="s">
        <v>802</v>
      </c>
      <c r="AA386" s="2" t="s">
        <v>803</v>
      </c>
      <c r="AB386" s="3">
        <v>45387</v>
      </c>
      <c r="AC386" s="2" t="s">
        <v>332</v>
      </c>
    </row>
    <row r="387" spans="1:29" ht="75" customHeight="1" x14ac:dyDescent="0.25">
      <c r="A387" s="2">
        <v>2024</v>
      </c>
      <c r="B387" s="3">
        <v>45292</v>
      </c>
      <c r="C387" s="3">
        <v>45382</v>
      </c>
      <c r="D387" s="2" t="s">
        <v>75</v>
      </c>
      <c r="E387" s="7" t="s">
        <v>958</v>
      </c>
      <c r="F387" s="5" t="s">
        <v>1531</v>
      </c>
      <c r="G387" s="8" t="s">
        <v>1532</v>
      </c>
      <c r="H387" s="16" t="s">
        <v>1533</v>
      </c>
      <c r="I387" s="17" t="s">
        <v>84</v>
      </c>
      <c r="J387" s="9" t="s">
        <v>1693</v>
      </c>
      <c r="K387" s="9" t="s">
        <v>380</v>
      </c>
      <c r="L387" s="9" t="s">
        <v>445</v>
      </c>
      <c r="M387" s="2" t="s">
        <v>86</v>
      </c>
      <c r="N387" s="2" t="s">
        <v>332</v>
      </c>
      <c r="O387" s="5">
        <v>1</v>
      </c>
      <c r="P387" s="4">
        <v>45320</v>
      </c>
      <c r="Q387" s="4">
        <f t="shared" si="18"/>
        <v>45686</v>
      </c>
      <c r="R387" s="2" t="s">
        <v>332</v>
      </c>
      <c r="S387" s="15" t="s">
        <v>2286</v>
      </c>
      <c r="T387" s="12">
        <v>180</v>
      </c>
      <c r="U387" s="12">
        <f t="shared" si="17"/>
        <v>180</v>
      </c>
      <c r="V387" s="13" t="s">
        <v>3064</v>
      </c>
      <c r="W387" s="13" t="s">
        <v>800</v>
      </c>
      <c r="X387" s="13" t="s">
        <v>802</v>
      </c>
      <c r="Y387" s="2" t="s">
        <v>89</v>
      </c>
      <c r="Z387" s="13" t="s">
        <v>802</v>
      </c>
      <c r="AA387" s="2" t="s">
        <v>803</v>
      </c>
      <c r="AB387" s="3">
        <v>45387</v>
      </c>
      <c r="AC387" s="2" t="s">
        <v>332</v>
      </c>
    </row>
    <row r="388" spans="1:29" ht="75" customHeight="1" x14ac:dyDescent="0.25">
      <c r="A388" s="2">
        <v>2024</v>
      </c>
      <c r="B388" s="3">
        <v>45292</v>
      </c>
      <c r="C388" s="3">
        <v>45382</v>
      </c>
      <c r="D388" s="2" t="s">
        <v>75</v>
      </c>
      <c r="E388" s="7" t="s">
        <v>959</v>
      </c>
      <c r="F388" s="5" t="s">
        <v>1531</v>
      </c>
      <c r="G388" s="8" t="s">
        <v>1532</v>
      </c>
      <c r="H388" s="16" t="s">
        <v>1533</v>
      </c>
      <c r="I388" s="17" t="s">
        <v>84</v>
      </c>
      <c r="J388" s="9" t="s">
        <v>1694</v>
      </c>
      <c r="K388" s="9" t="s">
        <v>1619</v>
      </c>
      <c r="L388" s="9" t="s">
        <v>330</v>
      </c>
      <c r="M388" s="2" t="s">
        <v>87</v>
      </c>
      <c r="N388" s="2" t="s">
        <v>332</v>
      </c>
      <c r="O388" s="5">
        <v>1</v>
      </c>
      <c r="P388" s="4">
        <v>45320</v>
      </c>
      <c r="Q388" s="4">
        <f t="shared" si="18"/>
        <v>45686</v>
      </c>
      <c r="R388" s="2" t="s">
        <v>332</v>
      </c>
      <c r="S388" s="15" t="s">
        <v>2287</v>
      </c>
      <c r="T388" s="12">
        <v>180</v>
      </c>
      <c r="U388" s="12">
        <f t="shared" si="17"/>
        <v>180</v>
      </c>
      <c r="V388" s="13" t="s">
        <v>3065</v>
      </c>
      <c r="W388" s="13" t="s">
        <v>800</v>
      </c>
      <c r="X388" s="13" t="s">
        <v>802</v>
      </c>
      <c r="Y388" s="2" t="s">
        <v>89</v>
      </c>
      <c r="Z388" s="13" t="s">
        <v>802</v>
      </c>
      <c r="AA388" s="2" t="s">
        <v>803</v>
      </c>
      <c r="AB388" s="3">
        <v>45387</v>
      </c>
      <c r="AC388" s="2" t="s">
        <v>332</v>
      </c>
    </row>
    <row r="389" spans="1:29" ht="75" customHeight="1" x14ac:dyDescent="0.25">
      <c r="A389" s="2">
        <v>2024</v>
      </c>
      <c r="B389" s="3">
        <v>45292</v>
      </c>
      <c r="C389" s="3">
        <v>45382</v>
      </c>
      <c r="D389" s="2" t="s">
        <v>75</v>
      </c>
      <c r="E389" s="7" t="s">
        <v>960</v>
      </c>
      <c r="F389" s="5" t="s">
        <v>1531</v>
      </c>
      <c r="G389" s="8" t="s">
        <v>1532</v>
      </c>
      <c r="H389" s="16" t="s">
        <v>1533</v>
      </c>
      <c r="I389" s="17" t="s">
        <v>84</v>
      </c>
      <c r="J389" s="9" t="s">
        <v>1695</v>
      </c>
      <c r="K389" s="9" t="s">
        <v>330</v>
      </c>
      <c r="L389" s="9" t="s">
        <v>513</v>
      </c>
      <c r="M389" s="2" t="s">
        <v>87</v>
      </c>
      <c r="N389" s="2" t="s">
        <v>332</v>
      </c>
      <c r="O389" s="5">
        <v>1</v>
      </c>
      <c r="P389" s="4">
        <v>45320</v>
      </c>
      <c r="Q389" s="4">
        <f t="shared" si="18"/>
        <v>45686</v>
      </c>
      <c r="R389" s="2" t="s">
        <v>332</v>
      </c>
      <c r="S389" s="15" t="s">
        <v>2288</v>
      </c>
      <c r="T389" s="12">
        <v>180</v>
      </c>
      <c r="U389" s="12">
        <f t="shared" si="17"/>
        <v>180</v>
      </c>
      <c r="V389" s="13" t="s">
        <v>3066</v>
      </c>
      <c r="W389" s="13" t="s">
        <v>800</v>
      </c>
      <c r="X389" s="13" t="s">
        <v>802</v>
      </c>
      <c r="Y389" s="2" t="s">
        <v>89</v>
      </c>
      <c r="Z389" s="13" t="s">
        <v>802</v>
      </c>
      <c r="AA389" s="2" t="s">
        <v>803</v>
      </c>
      <c r="AB389" s="3">
        <v>45387</v>
      </c>
      <c r="AC389" s="2" t="s">
        <v>332</v>
      </c>
    </row>
    <row r="390" spans="1:29" ht="75" customHeight="1" x14ac:dyDescent="0.25">
      <c r="A390" s="2">
        <v>2024</v>
      </c>
      <c r="B390" s="3">
        <v>45292</v>
      </c>
      <c r="C390" s="3">
        <v>45382</v>
      </c>
      <c r="D390" s="2" t="s">
        <v>75</v>
      </c>
      <c r="E390" s="7" t="s">
        <v>961</v>
      </c>
      <c r="F390" s="5" t="s">
        <v>1531</v>
      </c>
      <c r="G390" s="8" t="s">
        <v>1532</v>
      </c>
      <c r="H390" s="16" t="s">
        <v>1533</v>
      </c>
      <c r="I390" s="17" t="s">
        <v>84</v>
      </c>
      <c r="J390" s="9" t="s">
        <v>1565</v>
      </c>
      <c r="K390" s="9" t="s">
        <v>513</v>
      </c>
      <c r="L390" s="9" t="s">
        <v>378</v>
      </c>
      <c r="M390" s="2" t="s">
        <v>87</v>
      </c>
      <c r="N390" s="2" t="s">
        <v>332</v>
      </c>
      <c r="O390" s="5">
        <v>1</v>
      </c>
      <c r="P390" s="4">
        <v>45320</v>
      </c>
      <c r="Q390" s="4">
        <f t="shared" si="18"/>
        <v>45686</v>
      </c>
      <c r="R390" s="2" t="s">
        <v>332</v>
      </c>
      <c r="S390" s="15" t="s">
        <v>2289</v>
      </c>
      <c r="T390" s="12">
        <v>180</v>
      </c>
      <c r="U390" s="12">
        <f t="shared" si="17"/>
        <v>180</v>
      </c>
      <c r="V390" s="13" t="s">
        <v>3067</v>
      </c>
      <c r="W390" s="13" t="s">
        <v>800</v>
      </c>
      <c r="X390" s="13" t="s">
        <v>802</v>
      </c>
      <c r="Y390" s="2" t="s">
        <v>89</v>
      </c>
      <c r="Z390" s="13" t="s">
        <v>802</v>
      </c>
      <c r="AA390" s="2" t="s">
        <v>803</v>
      </c>
      <c r="AB390" s="3">
        <v>45387</v>
      </c>
      <c r="AC390" s="2" t="s">
        <v>332</v>
      </c>
    </row>
    <row r="391" spans="1:29" ht="75" customHeight="1" x14ac:dyDescent="0.25">
      <c r="A391" s="2">
        <v>2024</v>
      </c>
      <c r="B391" s="3">
        <v>45292</v>
      </c>
      <c r="C391" s="3">
        <v>45382</v>
      </c>
      <c r="D391" s="2" t="s">
        <v>75</v>
      </c>
      <c r="E391" s="7" t="s">
        <v>962</v>
      </c>
      <c r="F391" s="5" t="s">
        <v>1531</v>
      </c>
      <c r="G391" s="8" t="s">
        <v>1532</v>
      </c>
      <c r="H391" s="16" t="s">
        <v>1533</v>
      </c>
      <c r="I391" s="17" t="s">
        <v>84</v>
      </c>
      <c r="J391" s="9" t="s">
        <v>370</v>
      </c>
      <c r="K391" s="9" t="s">
        <v>365</v>
      </c>
      <c r="L391" s="9" t="s">
        <v>371</v>
      </c>
      <c r="M391" s="2" t="s">
        <v>86</v>
      </c>
      <c r="N391" s="2" t="s">
        <v>332</v>
      </c>
      <c r="O391" s="5">
        <v>1</v>
      </c>
      <c r="P391" s="4">
        <v>45322</v>
      </c>
      <c r="Q391" s="4">
        <f>P391+366</f>
        <v>45688</v>
      </c>
      <c r="R391" s="2" t="s">
        <v>332</v>
      </c>
      <c r="S391" s="15" t="s">
        <v>2290</v>
      </c>
      <c r="T391" s="12">
        <v>360</v>
      </c>
      <c r="U391" s="12">
        <f>T391</f>
        <v>360</v>
      </c>
      <c r="V391" s="13" t="s">
        <v>614</v>
      </c>
      <c r="W391" s="13" t="s">
        <v>800</v>
      </c>
      <c r="X391" s="13" t="s">
        <v>802</v>
      </c>
      <c r="Y391" s="2" t="s">
        <v>89</v>
      </c>
      <c r="Z391" s="13" t="s">
        <v>802</v>
      </c>
      <c r="AA391" s="2" t="s">
        <v>803</v>
      </c>
      <c r="AB391" s="3">
        <v>45387</v>
      </c>
      <c r="AC391" s="2" t="s">
        <v>332</v>
      </c>
    </row>
    <row r="392" spans="1:29" ht="75" customHeight="1" x14ac:dyDescent="0.25">
      <c r="A392" s="2">
        <v>2024</v>
      </c>
      <c r="B392" s="3">
        <v>45292</v>
      </c>
      <c r="C392" s="3">
        <v>45382</v>
      </c>
      <c r="D392" s="2" t="s">
        <v>75</v>
      </c>
      <c r="E392" s="7" t="s">
        <v>963</v>
      </c>
      <c r="F392" s="5" t="s">
        <v>1531</v>
      </c>
      <c r="G392" s="8" t="s">
        <v>1532</v>
      </c>
      <c r="H392" s="16" t="s">
        <v>1533</v>
      </c>
      <c r="I392" s="17" t="s">
        <v>84</v>
      </c>
      <c r="J392" s="9" t="s">
        <v>1696</v>
      </c>
      <c r="K392" s="9" t="s">
        <v>336</v>
      </c>
      <c r="L392" s="9" t="s">
        <v>525</v>
      </c>
      <c r="M392" s="2" t="s">
        <v>86</v>
      </c>
      <c r="N392" s="2" t="s">
        <v>332</v>
      </c>
      <c r="O392" s="5">
        <v>1</v>
      </c>
      <c r="P392" s="4">
        <v>45323</v>
      </c>
      <c r="Q392" s="4">
        <f>P392+366</f>
        <v>45689</v>
      </c>
      <c r="R392" s="2" t="s">
        <v>332</v>
      </c>
      <c r="S392" s="15" t="s">
        <v>2291</v>
      </c>
      <c r="T392" s="12">
        <v>463.95</v>
      </c>
      <c r="U392" s="12">
        <f>T392</f>
        <v>463.95</v>
      </c>
      <c r="V392" s="13" t="s">
        <v>702</v>
      </c>
      <c r="W392" s="13" t="s">
        <v>800</v>
      </c>
      <c r="X392" s="13" t="s">
        <v>802</v>
      </c>
      <c r="Y392" s="2" t="s">
        <v>89</v>
      </c>
      <c r="Z392" s="13" t="s">
        <v>802</v>
      </c>
      <c r="AA392" s="2" t="s">
        <v>803</v>
      </c>
      <c r="AB392" s="3">
        <v>45387</v>
      </c>
      <c r="AC392" s="2" t="s">
        <v>332</v>
      </c>
    </row>
    <row r="393" spans="1:29" ht="75" customHeight="1" x14ac:dyDescent="0.25">
      <c r="A393" s="2">
        <v>2024</v>
      </c>
      <c r="B393" s="3">
        <v>45292</v>
      </c>
      <c r="C393" s="3">
        <v>45382</v>
      </c>
      <c r="D393" s="2" t="s">
        <v>75</v>
      </c>
      <c r="E393" s="7" t="s">
        <v>964</v>
      </c>
      <c r="F393" s="5" t="s">
        <v>1531</v>
      </c>
      <c r="G393" s="8" t="s">
        <v>1532</v>
      </c>
      <c r="H393" s="16" t="s">
        <v>1533</v>
      </c>
      <c r="I393" s="17" t="s">
        <v>84</v>
      </c>
      <c r="J393" s="9" t="s">
        <v>1697</v>
      </c>
      <c r="K393" s="9" t="s">
        <v>368</v>
      </c>
      <c r="L393" s="9" t="s">
        <v>330</v>
      </c>
      <c r="M393" s="2" t="s">
        <v>86</v>
      </c>
      <c r="N393" s="2" t="s">
        <v>332</v>
      </c>
      <c r="O393" s="5">
        <v>1</v>
      </c>
      <c r="P393" s="4">
        <v>45322</v>
      </c>
      <c r="Q393" s="4">
        <f>P393+366</f>
        <v>45688</v>
      </c>
      <c r="R393" s="2" t="s">
        <v>332</v>
      </c>
      <c r="S393" s="15" t="s">
        <v>2292</v>
      </c>
      <c r="T393" s="12">
        <v>1000</v>
      </c>
      <c r="U393" s="12">
        <f>T393</f>
        <v>1000</v>
      </c>
      <c r="V393" s="13" t="s">
        <v>596</v>
      </c>
      <c r="W393" s="13" t="s">
        <v>800</v>
      </c>
      <c r="X393" s="13" t="s">
        <v>802</v>
      </c>
      <c r="Y393" s="2" t="s">
        <v>89</v>
      </c>
      <c r="Z393" s="13" t="s">
        <v>802</v>
      </c>
      <c r="AA393" s="2" t="s">
        <v>803</v>
      </c>
      <c r="AB393" s="3">
        <v>45387</v>
      </c>
      <c r="AC393" s="2" t="s">
        <v>332</v>
      </c>
    </row>
    <row r="394" spans="1:29" ht="75" customHeight="1" x14ac:dyDescent="0.25">
      <c r="A394" s="2">
        <v>2024</v>
      </c>
      <c r="B394" s="3">
        <v>45292</v>
      </c>
      <c r="C394" s="3">
        <v>45382</v>
      </c>
      <c r="D394" s="2" t="s">
        <v>75</v>
      </c>
      <c r="E394" s="7" t="s">
        <v>965</v>
      </c>
      <c r="F394" s="5" t="s">
        <v>1531</v>
      </c>
      <c r="G394" s="8" t="s">
        <v>1532</v>
      </c>
      <c r="H394" s="16" t="s">
        <v>1533</v>
      </c>
      <c r="I394" s="17" t="s">
        <v>84</v>
      </c>
      <c r="J394" s="9" t="s">
        <v>1698</v>
      </c>
      <c r="K394" s="9" t="s">
        <v>416</v>
      </c>
      <c r="L394" s="9" t="s">
        <v>1699</v>
      </c>
      <c r="M394" s="2" t="s">
        <v>86</v>
      </c>
      <c r="N394" s="2" t="s">
        <v>332</v>
      </c>
      <c r="O394" s="5">
        <v>1</v>
      </c>
      <c r="P394" s="4">
        <v>45320</v>
      </c>
      <c r="Q394" s="4">
        <f t="shared" si="18"/>
        <v>45686</v>
      </c>
      <c r="R394" s="2" t="s">
        <v>332</v>
      </c>
      <c r="S394" s="15" t="s">
        <v>2293</v>
      </c>
      <c r="T394" s="12">
        <v>180</v>
      </c>
      <c r="U394" s="12">
        <f t="shared" si="17"/>
        <v>180</v>
      </c>
      <c r="V394" s="13" t="s">
        <v>3068</v>
      </c>
      <c r="W394" s="13" t="s">
        <v>800</v>
      </c>
      <c r="X394" s="13" t="s">
        <v>802</v>
      </c>
      <c r="Y394" s="2" t="s">
        <v>89</v>
      </c>
      <c r="Z394" s="13" t="s">
        <v>802</v>
      </c>
      <c r="AA394" s="2" t="s">
        <v>803</v>
      </c>
      <c r="AB394" s="3">
        <v>45387</v>
      </c>
      <c r="AC394" s="2" t="s">
        <v>332</v>
      </c>
    </row>
    <row r="395" spans="1:29" ht="75" customHeight="1" x14ac:dyDescent="0.25">
      <c r="A395" s="2">
        <v>2024</v>
      </c>
      <c r="B395" s="3">
        <v>45292</v>
      </c>
      <c r="C395" s="3">
        <v>45382</v>
      </c>
      <c r="D395" s="2" t="s">
        <v>75</v>
      </c>
      <c r="E395" s="7" t="s">
        <v>966</v>
      </c>
      <c r="F395" s="5" t="s">
        <v>1531</v>
      </c>
      <c r="G395" s="8" t="s">
        <v>1532</v>
      </c>
      <c r="H395" s="16" t="s">
        <v>1533</v>
      </c>
      <c r="I395" s="17" t="s">
        <v>84</v>
      </c>
      <c r="J395" s="9" t="s">
        <v>370</v>
      </c>
      <c r="K395" s="9" t="s">
        <v>365</v>
      </c>
      <c r="L395" s="9" t="s">
        <v>371</v>
      </c>
      <c r="M395" s="2" t="s">
        <v>86</v>
      </c>
      <c r="N395" s="2" t="s">
        <v>332</v>
      </c>
      <c r="O395" s="5">
        <v>1</v>
      </c>
      <c r="P395" s="4">
        <v>45322</v>
      </c>
      <c r="Q395" s="4">
        <f>P395+366</f>
        <v>45688</v>
      </c>
      <c r="R395" s="2" t="s">
        <v>332</v>
      </c>
      <c r="S395" s="15" t="s">
        <v>2294</v>
      </c>
      <c r="T395" s="12">
        <v>360</v>
      </c>
      <c r="U395" s="12">
        <f>T395</f>
        <v>360</v>
      </c>
      <c r="V395" s="13" t="s">
        <v>615</v>
      </c>
      <c r="W395" s="13" t="s">
        <v>800</v>
      </c>
      <c r="X395" s="13" t="s">
        <v>802</v>
      </c>
      <c r="Y395" s="2" t="s">
        <v>89</v>
      </c>
      <c r="Z395" s="13" t="s">
        <v>802</v>
      </c>
      <c r="AA395" s="2" t="s">
        <v>803</v>
      </c>
      <c r="AB395" s="3">
        <v>45387</v>
      </c>
      <c r="AC395" s="2" t="s">
        <v>332</v>
      </c>
    </row>
    <row r="396" spans="1:29" ht="75" customHeight="1" x14ac:dyDescent="0.25">
      <c r="A396" s="2">
        <v>2024</v>
      </c>
      <c r="B396" s="3">
        <v>45292</v>
      </c>
      <c r="C396" s="3">
        <v>45382</v>
      </c>
      <c r="D396" s="2" t="s">
        <v>75</v>
      </c>
      <c r="E396" s="7" t="s">
        <v>967</v>
      </c>
      <c r="F396" s="5" t="s">
        <v>1531</v>
      </c>
      <c r="G396" s="8" t="s">
        <v>1532</v>
      </c>
      <c r="H396" s="16" t="s">
        <v>1533</v>
      </c>
      <c r="I396" s="17" t="s">
        <v>84</v>
      </c>
      <c r="J396" s="9" t="s">
        <v>370</v>
      </c>
      <c r="K396" s="9" t="s">
        <v>365</v>
      </c>
      <c r="L396" s="9" t="s">
        <v>371</v>
      </c>
      <c r="M396" s="2" t="s">
        <v>86</v>
      </c>
      <c r="N396" s="2" t="s">
        <v>332</v>
      </c>
      <c r="O396" s="5">
        <v>1</v>
      </c>
      <c r="P396" s="4">
        <v>45322</v>
      </c>
      <c r="Q396" s="4">
        <f>P396+366</f>
        <v>45688</v>
      </c>
      <c r="R396" s="2" t="s">
        <v>332</v>
      </c>
      <c r="S396" s="15" t="s">
        <v>2295</v>
      </c>
      <c r="T396" s="12">
        <v>360</v>
      </c>
      <c r="U396" s="12">
        <f>T396</f>
        <v>360</v>
      </c>
      <c r="V396" s="13" t="s">
        <v>616</v>
      </c>
      <c r="W396" s="13" t="s">
        <v>800</v>
      </c>
      <c r="X396" s="13" t="s">
        <v>802</v>
      </c>
      <c r="Y396" s="2" t="s">
        <v>89</v>
      </c>
      <c r="Z396" s="13" t="s">
        <v>802</v>
      </c>
      <c r="AA396" s="2" t="s">
        <v>803</v>
      </c>
      <c r="AB396" s="3">
        <v>45387</v>
      </c>
      <c r="AC396" s="2" t="s">
        <v>332</v>
      </c>
    </row>
    <row r="397" spans="1:29" ht="75" customHeight="1" x14ac:dyDescent="0.25">
      <c r="A397" s="2">
        <v>2024</v>
      </c>
      <c r="B397" s="3">
        <v>45292</v>
      </c>
      <c r="C397" s="3">
        <v>45382</v>
      </c>
      <c r="D397" s="2" t="s">
        <v>75</v>
      </c>
      <c r="E397" s="7" t="s">
        <v>968</v>
      </c>
      <c r="F397" s="5" t="s">
        <v>1531</v>
      </c>
      <c r="G397" s="8" t="s">
        <v>1532</v>
      </c>
      <c r="H397" s="16" t="s">
        <v>1533</v>
      </c>
      <c r="I397" s="17" t="s">
        <v>84</v>
      </c>
      <c r="J397" s="9" t="s">
        <v>370</v>
      </c>
      <c r="K397" s="9" t="s">
        <v>365</v>
      </c>
      <c r="L397" s="9" t="s">
        <v>371</v>
      </c>
      <c r="M397" s="2" t="s">
        <v>86</v>
      </c>
      <c r="N397" s="2" t="s">
        <v>332</v>
      </c>
      <c r="O397" s="5">
        <v>1</v>
      </c>
      <c r="P397" s="4">
        <v>45322</v>
      </c>
      <c r="Q397" s="4">
        <f>P397+366</f>
        <v>45688</v>
      </c>
      <c r="R397" s="2" t="s">
        <v>332</v>
      </c>
      <c r="S397" s="15" t="s">
        <v>2296</v>
      </c>
      <c r="T397" s="12">
        <v>360</v>
      </c>
      <c r="U397" s="12">
        <f>T397</f>
        <v>360</v>
      </c>
      <c r="V397" s="13" t="s">
        <v>617</v>
      </c>
      <c r="W397" s="13" t="s">
        <v>800</v>
      </c>
      <c r="X397" s="13" t="s">
        <v>802</v>
      </c>
      <c r="Y397" s="2" t="s">
        <v>89</v>
      </c>
      <c r="Z397" s="13" t="s">
        <v>802</v>
      </c>
      <c r="AA397" s="2" t="s">
        <v>803</v>
      </c>
      <c r="AB397" s="3">
        <v>45387</v>
      </c>
      <c r="AC397" s="2" t="s">
        <v>332</v>
      </c>
    </row>
    <row r="398" spans="1:29" ht="75" customHeight="1" x14ac:dyDescent="0.25">
      <c r="A398" s="2">
        <v>2024</v>
      </c>
      <c r="B398" s="3">
        <v>45292</v>
      </c>
      <c r="C398" s="3">
        <v>45382</v>
      </c>
      <c r="D398" s="2" t="s">
        <v>75</v>
      </c>
      <c r="E398" s="7" t="s">
        <v>969</v>
      </c>
      <c r="F398" s="5" t="s">
        <v>1531</v>
      </c>
      <c r="G398" s="8" t="s">
        <v>1532</v>
      </c>
      <c r="H398" s="16" t="s">
        <v>1533</v>
      </c>
      <c r="I398" s="17" t="s">
        <v>84</v>
      </c>
      <c r="J398" s="9" t="s">
        <v>370</v>
      </c>
      <c r="K398" s="9" t="s">
        <v>365</v>
      </c>
      <c r="L398" s="9" t="s">
        <v>371</v>
      </c>
      <c r="M398" s="2" t="s">
        <v>86</v>
      </c>
      <c r="N398" s="2" t="s">
        <v>332</v>
      </c>
      <c r="O398" s="5">
        <v>1</v>
      </c>
      <c r="P398" s="4">
        <v>45322</v>
      </c>
      <c r="Q398" s="4">
        <f>P398+366</f>
        <v>45688</v>
      </c>
      <c r="R398" s="2" t="s">
        <v>332</v>
      </c>
      <c r="S398" s="15" t="s">
        <v>2297</v>
      </c>
      <c r="T398" s="12">
        <v>360</v>
      </c>
      <c r="U398" s="12">
        <f>T398</f>
        <v>360</v>
      </c>
      <c r="V398" s="15" t="s">
        <v>618</v>
      </c>
      <c r="W398" s="13" t="s">
        <v>800</v>
      </c>
      <c r="X398" s="13" t="s">
        <v>802</v>
      </c>
      <c r="Y398" s="2" t="s">
        <v>89</v>
      </c>
      <c r="Z398" s="13" t="s">
        <v>802</v>
      </c>
      <c r="AA398" s="2" t="s">
        <v>803</v>
      </c>
      <c r="AB398" s="3">
        <v>45387</v>
      </c>
      <c r="AC398" s="2" t="s">
        <v>332</v>
      </c>
    </row>
    <row r="399" spans="1:29" ht="75" customHeight="1" x14ac:dyDescent="0.25">
      <c r="A399" s="2">
        <v>2024</v>
      </c>
      <c r="B399" s="3">
        <v>45292</v>
      </c>
      <c r="C399" s="3">
        <v>45382</v>
      </c>
      <c r="D399" s="2" t="s">
        <v>75</v>
      </c>
      <c r="E399" s="7" t="s">
        <v>970</v>
      </c>
      <c r="F399" s="5" t="s">
        <v>1531</v>
      </c>
      <c r="G399" s="8" t="s">
        <v>1532</v>
      </c>
      <c r="H399" s="16" t="s">
        <v>1533</v>
      </c>
      <c r="I399" s="17" t="s">
        <v>84</v>
      </c>
      <c r="J399" s="9" t="s">
        <v>370</v>
      </c>
      <c r="K399" s="9" t="s">
        <v>365</v>
      </c>
      <c r="L399" s="9" t="s">
        <v>371</v>
      </c>
      <c r="M399" s="2" t="s">
        <v>86</v>
      </c>
      <c r="N399" s="2" t="s">
        <v>332</v>
      </c>
      <c r="O399" s="5">
        <v>1</v>
      </c>
      <c r="P399" s="4">
        <v>45322</v>
      </c>
      <c r="Q399" s="4">
        <f>P399+366</f>
        <v>45688</v>
      </c>
      <c r="R399" s="2" t="s">
        <v>332</v>
      </c>
      <c r="S399" s="15" t="s">
        <v>2298</v>
      </c>
      <c r="T399" s="12">
        <v>360</v>
      </c>
      <c r="U399" s="12">
        <f>T399</f>
        <v>360</v>
      </c>
      <c r="V399" s="13" t="s">
        <v>619</v>
      </c>
      <c r="W399" s="13" t="s">
        <v>800</v>
      </c>
      <c r="X399" s="13" t="s">
        <v>802</v>
      </c>
      <c r="Y399" s="2" t="s">
        <v>89</v>
      </c>
      <c r="Z399" s="13" t="s">
        <v>802</v>
      </c>
      <c r="AA399" s="2" t="s">
        <v>803</v>
      </c>
      <c r="AB399" s="3">
        <v>45387</v>
      </c>
      <c r="AC399" s="2" t="s">
        <v>332</v>
      </c>
    </row>
    <row r="400" spans="1:29" ht="75" customHeight="1" x14ac:dyDescent="0.25">
      <c r="A400" s="2">
        <v>2024</v>
      </c>
      <c r="B400" s="3">
        <v>45292</v>
      </c>
      <c r="C400" s="3">
        <v>45382</v>
      </c>
      <c r="D400" s="2" t="s">
        <v>75</v>
      </c>
      <c r="E400" s="7" t="s">
        <v>971</v>
      </c>
      <c r="F400" s="5" t="s">
        <v>1531</v>
      </c>
      <c r="G400" s="8" t="s">
        <v>1532</v>
      </c>
      <c r="H400" s="16" t="s">
        <v>1533</v>
      </c>
      <c r="I400" s="17" t="s">
        <v>84</v>
      </c>
      <c r="J400" s="9" t="s">
        <v>1700</v>
      </c>
      <c r="K400" s="9" t="s">
        <v>1701</v>
      </c>
      <c r="L400" s="9" t="s">
        <v>1638</v>
      </c>
      <c r="M400" s="2" t="s">
        <v>86</v>
      </c>
      <c r="N400" s="2" t="s">
        <v>332</v>
      </c>
      <c r="O400" s="5">
        <v>1</v>
      </c>
      <c r="P400" s="4">
        <v>45322</v>
      </c>
      <c r="Q400" s="4">
        <f t="shared" si="18"/>
        <v>45688</v>
      </c>
      <c r="R400" s="2" t="s">
        <v>332</v>
      </c>
      <c r="S400" s="15" t="s">
        <v>2299</v>
      </c>
      <c r="T400" s="12">
        <v>180</v>
      </c>
      <c r="U400" s="12">
        <f t="shared" si="17"/>
        <v>180</v>
      </c>
      <c r="V400" s="13" t="s">
        <v>3069</v>
      </c>
      <c r="W400" s="13" t="s">
        <v>800</v>
      </c>
      <c r="X400" s="13" t="s">
        <v>802</v>
      </c>
      <c r="Y400" s="2" t="s">
        <v>89</v>
      </c>
      <c r="Z400" s="13" t="s">
        <v>802</v>
      </c>
      <c r="AA400" s="2" t="s">
        <v>803</v>
      </c>
      <c r="AB400" s="3">
        <v>45387</v>
      </c>
      <c r="AC400" s="2" t="s">
        <v>332</v>
      </c>
    </row>
    <row r="401" spans="1:29" ht="75" customHeight="1" x14ac:dyDescent="0.25">
      <c r="A401" s="2">
        <v>2024</v>
      </c>
      <c r="B401" s="3">
        <v>45292</v>
      </c>
      <c r="C401" s="3">
        <v>45382</v>
      </c>
      <c r="D401" s="2" t="s">
        <v>75</v>
      </c>
      <c r="E401" s="7" t="s">
        <v>972</v>
      </c>
      <c r="F401" s="5" t="s">
        <v>1531</v>
      </c>
      <c r="G401" s="8" t="s">
        <v>1532</v>
      </c>
      <c r="H401" s="16" t="s">
        <v>1533</v>
      </c>
      <c r="I401" s="17" t="s">
        <v>84</v>
      </c>
      <c r="J401" s="9" t="s">
        <v>572</v>
      </c>
      <c r="K401" s="9" t="s">
        <v>339</v>
      </c>
      <c r="L401" s="9" t="s">
        <v>516</v>
      </c>
      <c r="M401" s="2" t="s">
        <v>87</v>
      </c>
      <c r="N401" s="2" t="s">
        <v>332</v>
      </c>
      <c r="O401" s="5">
        <v>1</v>
      </c>
      <c r="P401" s="4">
        <v>45322</v>
      </c>
      <c r="Q401" s="4">
        <f t="shared" si="18"/>
        <v>45688</v>
      </c>
      <c r="R401" s="2" t="s">
        <v>332</v>
      </c>
      <c r="S401" s="15" t="s">
        <v>2300</v>
      </c>
      <c r="T401" s="12">
        <v>180</v>
      </c>
      <c r="U401" s="12">
        <f t="shared" si="17"/>
        <v>180</v>
      </c>
      <c r="V401" s="13" t="s">
        <v>3070</v>
      </c>
      <c r="W401" s="13" t="s">
        <v>800</v>
      </c>
      <c r="X401" s="13" t="s">
        <v>802</v>
      </c>
      <c r="Y401" s="2" t="s">
        <v>89</v>
      </c>
      <c r="Z401" s="13" t="s">
        <v>802</v>
      </c>
      <c r="AA401" s="2" t="s">
        <v>803</v>
      </c>
      <c r="AB401" s="3">
        <v>45387</v>
      </c>
      <c r="AC401" s="2" t="s">
        <v>332</v>
      </c>
    </row>
    <row r="402" spans="1:29" ht="75" customHeight="1" x14ac:dyDescent="0.25">
      <c r="A402" s="2">
        <v>2024</v>
      </c>
      <c r="B402" s="3">
        <v>45292</v>
      </c>
      <c r="C402" s="3">
        <v>45382</v>
      </c>
      <c r="D402" s="2" t="s">
        <v>75</v>
      </c>
      <c r="E402" s="7" t="s">
        <v>973</v>
      </c>
      <c r="F402" s="5" t="s">
        <v>1531</v>
      </c>
      <c r="G402" s="8" t="s">
        <v>1532</v>
      </c>
      <c r="H402" s="16" t="s">
        <v>1533</v>
      </c>
      <c r="I402" s="17" t="s">
        <v>84</v>
      </c>
      <c r="J402" s="9" t="s">
        <v>1702</v>
      </c>
      <c r="K402" s="9" t="s">
        <v>518</v>
      </c>
      <c r="L402" s="9" t="s">
        <v>1608</v>
      </c>
      <c r="M402" s="2" t="s">
        <v>87</v>
      </c>
      <c r="N402" s="2" t="s">
        <v>332</v>
      </c>
      <c r="O402" s="5">
        <v>1</v>
      </c>
      <c r="P402" s="4">
        <v>45260</v>
      </c>
      <c r="Q402" s="4">
        <f>P402+366</f>
        <v>45626</v>
      </c>
      <c r="R402" s="2" t="s">
        <v>332</v>
      </c>
      <c r="S402" s="15" t="s">
        <v>2301</v>
      </c>
      <c r="T402" s="12">
        <v>180</v>
      </c>
      <c r="U402" s="12">
        <f>T402</f>
        <v>180</v>
      </c>
      <c r="V402" s="13" t="s">
        <v>3071</v>
      </c>
      <c r="W402" s="13" t="s">
        <v>800</v>
      </c>
      <c r="X402" s="13" t="s">
        <v>802</v>
      </c>
      <c r="Y402" s="2" t="s">
        <v>89</v>
      </c>
      <c r="Z402" s="13" t="s">
        <v>802</v>
      </c>
      <c r="AA402" s="2" t="s">
        <v>803</v>
      </c>
      <c r="AB402" s="3">
        <v>45387</v>
      </c>
      <c r="AC402" s="2" t="s">
        <v>332</v>
      </c>
    </row>
    <row r="403" spans="1:29" ht="75" customHeight="1" x14ac:dyDescent="0.25">
      <c r="A403" s="2">
        <v>2024</v>
      </c>
      <c r="B403" s="3">
        <v>45292</v>
      </c>
      <c r="C403" s="3">
        <v>45382</v>
      </c>
      <c r="D403" s="2" t="s">
        <v>75</v>
      </c>
      <c r="E403" s="7" t="s">
        <v>974</v>
      </c>
      <c r="F403" s="5" t="s">
        <v>1531</v>
      </c>
      <c r="G403" s="8" t="s">
        <v>1532</v>
      </c>
      <c r="H403" s="16" t="s">
        <v>1533</v>
      </c>
      <c r="I403" s="17" t="s">
        <v>84</v>
      </c>
      <c r="J403" s="9" t="s">
        <v>395</v>
      </c>
      <c r="K403" s="9" t="s">
        <v>396</v>
      </c>
      <c r="L403" s="9" t="s">
        <v>340</v>
      </c>
      <c r="M403" s="2" t="s">
        <v>86</v>
      </c>
      <c r="N403" s="2" t="s">
        <v>332</v>
      </c>
      <c r="O403" s="5">
        <v>1</v>
      </c>
      <c r="P403" s="4">
        <v>45323</v>
      </c>
      <c r="Q403" s="4">
        <f t="shared" si="18"/>
        <v>45689</v>
      </c>
      <c r="R403" s="2" t="s">
        <v>332</v>
      </c>
      <c r="S403" s="15" t="s">
        <v>2302</v>
      </c>
      <c r="T403" s="12">
        <v>400</v>
      </c>
      <c r="U403" s="12">
        <f t="shared" si="17"/>
        <v>400</v>
      </c>
      <c r="V403" s="13" t="s">
        <v>3072</v>
      </c>
      <c r="W403" s="13" t="s">
        <v>800</v>
      </c>
      <c r="X403" s="13" t="s">
        <v>802</v>
      </c>
      <c r="Y403" s="2" t="s">
        <v>89</v>
      </c>
      <c r="Z403" s="13" t="s">
        <v>802</v>
      </c>
      <c r="AA403" s="2" t="s">
        <v>803</v>
      </c>
      <c r="AB403" s="3">
        <v>45387</v>
      </c>
      <c r="AC403" s="2" t="s">
        <v>332</v>
      </c>
    </row>
    <row r="404" spans="1:29" ht="75" customHeight="1" x14ac:dyDescent="0.25">
      <c r="A404" s="2">
        <v>2024</v>
      </c>
      <c r="B404" s="3">
        <v>45292</v>
      </c>
      <c r="C404" s="3">
        <v>45382</v>
      </c>
      <c r="D404" s="2" t="s">
        <v>75</v>
      </c>
      <c r="E404" s="7" t="s">
        <v>975</v>
      </c>
      <c r="F404" s="5" t="s">
        <v>1531</v>
      </c>
      <c r="G404" s="8" t="s">
        <v>1532</v>
      </c>
      <c r="H404" s="16" t="s">
        <v>1533</v>
      </c>
      <c r="I404" s="17" t="s">
        <v>84</v>
      </c>
      <c r="J404" s="9" t="s">
        <v>370</v>
      </c>
      <c r="K404" s="9" t="s">
        <v>365</v>
      </c>
      <c r="L404" s="9" t="s">
        <v>371</v>
      </c>
      <c r="M404" s="2" t="s">
        <v>86</v>
      </c>
      <c r="N404" s="2" t="s">
        <v>332</v>
      </c>
      <c r="O404" s="5">
        <v>1</v>
      </c>
      <c r="P404" s="4">
        <v>45322</v>
      </c>
      <c r="Q404" s="4">
        <f>P404+366</f>
        <v>45688</v>
      </c>
      <c r="R404" s="2" t="s">
        <v>332</v>
      </c>
      <c r="S404" s="15" t="s">
        <v>2303</v>
      </c>
      <c r="T404" s="12">
        <v>373.5</v>
      </c>
      <c r="U404" s="12">
        <f>T404</f>
        <v>373.5</v>
      </c>
      <c r="V404" s="13" t="s">
        <v>621</v>
      </c>
      <c r="W404" s="13" t="s">
        <v>800</v>
      </c>
      <c r="X404" s="13" t="s">
        <v>802</v>
      </c>
      <c r="Y404" s="2" t="s">
        <v>89</v>
      </c>
      <c r="Z404" s="13" t="s">
        <v>802</v>
      </c>
      <c r="AA404" s="2" t="s">
        <v>803</v>
      </c>
      <c r="AB404" s="3">
        <v>45387</v>
      </c>
      <c r="AC404" s="2" t="s">
        <v>332</v>
      </c>
    </row>
    <row r="405" spans="1:29" ht="75" customHeight="1" x14ac:dyDescent="0.25">
      <c r="A405" s="2">
        <v>2024</v>
      </c>
      <c r="B405" s="3">
        <v>45292</v>
      </c>
      <c r="C405" s="3">
        <v>45382</v>
      </c>
      <c r="D405" s="2" t="s">
        <v>75</v>
      </c>
      <c r="E405" s="7" t="s">
        <v>976</v>
      </c>
      <c r="F405" s="5" t="s">
        <v>1531</v>
      </c>
      <c r="G405" s="8" t="s">
        <v>1532</v>
      </c>
      <c r="H405" s="16" t="s">
        <v>1533</v>
      </c>
      <c r="I405" s="17" t="s">
        <v>84</v>
      </c>
      <c r="J405" s="9" t="s">
        <v>1703</v>
      </c>
      <c r="K405" s="9" t="s">
        <v>387</v>
      </c>
      <c r="L405" s="9" t="s">
        <v>328</v>
      </c>
      <c r="M405" s="2" t="s">
        <v>87</v>
      </c>
      <c r="N405" s="2" t="s">
        <v>332</v>
      </c>
      <c r="O405" s="5">
        <v>1</v>
      </c>
      <c r="P405" s="4">
        <v>45323</v>
      </c>
      <c r="Q405" s="4">
        <f>P405+366</f>
        <v>45689</v>
      </c>
      <c r="R405" s="2" t="s">
        <v>332</v>
      </c>
      <c r="S405" s="15" t="s">
        <v>2304</v>
      </c>
      <c r="T405" s="12">
        <v>473.75</v>
      </c>
      <c r="U405" s="12">
        <f>T405</f>
        <v>473.75</v>
      </c>
      <c r="V405" s="13" t="s">
        <v>703</v>
      </c>
      <c r="W405" s="13" t="s">
        <v>800</v>
      </c>
      <c r="X405" s="13" t="s">
        <v>802</v>
      </c>
      <c r="Y405" s="2" t="s">
        <v>89</v>
      </c>
      <c r="Z405" s="13" t="s">
        <v>802</v>
      </c>
      <c r="AA405" s="2" t="s">
        <v>803</v>
      </c>
      <c r="AB405" s="3">
        <v>45387</v>
      </c>
      <c r="AC405" s="2" t="s">
        <v>332</v>
      </c>
    </row>
    <row r="406" spans="1:29" ht="75" customHeight="1" x14ac:dyDescent="0.25">
      <c r="A406" s="2">
        <v>2024</v>
      </c>
      <c r="B406" s="3">
        <v>45292</v>
      </c>
      <c r="C406" s="3">
        <v>45382</v>
      </c>
      <c r="D406" s="2" t="s">
        <v>75</v>
      </c>
      <c r="E406" s="7" t="s">
        <v>977</v>
      </c>
      <c r="F406" s="5" t="s">
        <v>1531</v>
      </c>
      <c r="G406" s="8" t="s">
        <v>1532</v>
      </c>
      <c r="H406" s="16" t="s">
        <v>1533</v>
      </c>
      <c r="I406" s="17" t="s">
        <v>84</v>
      </c>
      <c r="J406" s="9" t="s">
        <v>1704</v>
      </c>
      <c r="K406" s="9" t="s">
        <v>330</v>
      </c>
      <c r="L406" s="9" t="s">
        <v>513</v>
      </c>
      <c r="M406" s="2" t="s">
        <v>86</v>
      </c>
      <c r="N406" s="2" t="s">
        <v>332</v>
      </c>
      <c r="O406" s="5">
        <v>1</v>
      </c>
      <c r="P406" s="4">
        <v>45323</v>
      </c>
      <c r="Q406" s="4">
        <f>P406+366</f>
        <v>45689</v>
      </c>
      <c r="R406" s="2" t="s">
        <v>332</v>
      </c>
      <c r="S406" s="15" t="s">
        <v>2305</v>
      </c>
      <c r="T406" s="12">
        <v>277.77</v>
      </c>
      <c r="U406" s="12">
        <f>T406</f>
        <v>277.77</v>
      </c>
      <c r="V406" s="13" t="s">
        <v>704</v>
      </c>
      <c r="W406" s="13" t="s">
        <v>800</v>
      </c>
      <c r="X406" s="13" t="s">
        <v>802</v>
      </c>
      <c r="Y406" s="2" t="s">
        <v>89</v>
      </c>
      <c r="Z406" s="13" t="s">
        <v>802</v>
      </c>
      <c r="AA406" s="2" t="s">
        <v>803</v>
      </c>
      <c r="AB406" s="3">
        <v>45387</v>
      </c>
      <c r="AC406" s="2" t="s">
        <v>332</v>
      </c>
    </row>
    <row r="407" spans="1:29" ht="75" customHeight="1" x14ac:dyDescent="0.25">
      <c r="A407" s="2">
        <v>2024</v>
      </c>
      <c r="B407" s="3">
        <v>45292</v>
      </c>
      <c r="C407" s="3">
        <v>45382</v>
      </c>
      <c r="D407" s="2" t="s">
        <v>75</v>
      </c>
      <c r="E407" s="7" t="s">
        <v>978</v>
      </c>
      <c r="F407" s="5" t="s">
        <v>1531</v>
      </c>
      <c r="G407" s="8" t="s">
        <v>1532</v>
      </c>
      <c r="H407" s="16" t="s">
        <v>1533</v>
      </c>
      <c r="I407" s="17" t="s">
        <v>84</v>
      </c>
      <c r="J407" s="9" t="s">
        <v>1705</v>
      </c>
      <c r="K407" s="9" t="s">
        <v>366</v>
      </c>
      <c r="L407" s="9" t="s">
        <v>366</v>
      </c>
      <c r="M407" s="2" t="s">
        <v>87</v>
      </c>
      <c r="N407" s="2" t="s">
        <v>332</v>
      </c>
      <c r="O407" s="5">
        <v>1</v>
      </c>
      <c r="P407" s="4">
        <v>45329</v>
      </c>
      <c r="Q407" s="4">
        <f t="shared" ref="Q407:Q427" si="19">P407+366</f>
        <v>45695</v>
      </c>
      <c r="R407" s="2" t="s">
        <v>332</v>
      </c>
      <c r="S407" s="15" t="s">
        <v>2306</v>
      </c>
      <c r="T407" s="12">
        <v>4343.12</v>
      </c>
      <c r="U407" s="12">
        <f t="shared" ref="U407:U427" si="20">T407</f>
        <v>4343.12</v>
      </c>
      <c r="V407" s="13" t="s">
        <v>705</v>
      </c>
      <c r="W407" s="13" t="s">
        <v>800</v>
      </c>
      <c r="X407" s="13" t="s">
        <v>802</v>
      </c>
      <c r="Y407" s="2" t="s">
        <v>89</v>
      </c>
      <c r="Z407" s="13" t="s">
        <v>802</v>
      </c>
      <c r="AA407" s="2" t="s">
        <v>803</v>
      </c>
      <c r="AB407" s="3">
        <v>45387</v>
      </c>
      <c r="AC407" s="2" t="s">
        <v>332</v>
      </c>
    </row>
    <row r="408" spans="1:29" ht="75" customHeight="1" x14ac:dyDescent="0.25">
      <c r="A408" s="2">
        <v>2024</v>
      </c>
      <c r="B408" s="3">
        <v>45292</v>
      </c>
      <c r="C408" s="3">
        <v>45382</v>
      </c>
      <c r="D408" s="2" t="s">
        <v>75</v>
      </c>
      <c r="E408" s="7" t="s">
        <v>979</v>
      </c>
      <c r="F408" s="5" t="s">
        <v>1531</v>
      </c>
      <c r="G408" s="8" t="s">
        <v>1532</v>
      </c>
      <c r="H408" s="16" t="s">
        <v>1533</v>
      </c>
      <c r="I408" s="17" t="s">
        <v>84</v>
      </c>
      <c r="J408" s="9" t="s">
        <v>1706</v>
      </c>
      <c r="K408" s="9" t="s">
        <v>330</v>
      </c>
      <c r="L408" s="9" t="s">
        <v>361</v>
      </c>
      <c r="M408" s="2" t="s">
        <v>87</v>
      </c>
      <c r="N408" s="2" t="s">
        <v>332</v>
      </c>
      <c r="O408" s="5">
        <v>1</v>
      </c>
      <c r="P408" s="4">
        <v>45331</v>
      </c>
      <c r="Q408" s="4">
        <f>P408+366</f>
        <v>45697</v>
      </c>
      <c r="R408" s="2" t="s">
        <v>332</v>
      </c>
      <c r="S408" s="15" t="s">
        <v>2307</v>
      </c>
      <c r="T408" s="12">
        <v>180</v>
      </c>
      <c r="U408" s="12">
        <f>T408</f>
        <v>180</v>
      </c>
      <c r="V408" s="15" t="s">
        <v>3073</v>
      </c>
      <c r="W408" s="13" t="s">
        <v>800</v>
      </c>
      <c r="X408" s="13" t="s">
        <v>802</v>
      </c>
      <c r="Y408" s="2" t="s">
        <v>89</v>
      </c>
      <c r="Z408" s="13" t="s">
        <v>802</v>
      </c>
      <c r="AA408" s="2" t="s">
        <v>803</v>
      </c>
      <c r="AB408" s="3">
        <v>45387</v>
      </c>
      <c r="AC408" s="2" t="s">
        <v>332</v>
      </c>
    </row>
    <row r="409" spans="1:29" ht="75" customHeight="1" x14ac:dyDescent="0.25">
      <c r="A409" s="2">
        <v>2024</v>
      </c>
      <c r="B409" s="3">
        <v>45292</v>
      </c>
      <c r="C409" s="3">
        <v>45382</v>
      </c>
      <c r="D409" s="2" t="s">
        <v>75</v>
      </c>
      <c r="E409" s="7" t="s">
        <v>980</v>
      </c>
      <c r="F409" s="5" t="s">
        <v>1531</v>
      </c>
      <c r="G409" s="8" t="s">
        <v>1532</v>
      </c>
      <c r="H409" s="16" t="s">
        <v>1533</v>
      </c>
      <c r="I409" s="17" t="s">
        <v>84</v>
      </c>
      <c r="J409" s="9" t="s">
        <v>1707</v>
      </c>
      <c r="K409" s="9" t="s">
        <v>334</v>
      </c>
      <c r="L409" s="9" t="s">
        <v>340</v>
      </c>
      <c r="M409" s="2" t="s">
        <v>86</v>
      </c>
      <c r="N409" s="2" t="s">
        <v>332</v>
      </c>
      <c r="O409" s="5">
        <v>1</v>
      </c>
      <c r="P409" s="4">
        <v>45331</v>
      </c>
      <c r="Q409" s="4">
        <f>P409+366</f>
        <v>45697</v>
      </c>
      <c r="R409" s="2" t="s">
        <v>332</v>
      </c>
      <c r="S409" s="15" t="s">
        <v>2308</v>
      </c>
      <c r="T409" s="12">
        <v>180</v>
      </c>
      <c r="U409" s="12">
        <f>T409</f>
        <v>180</v>
      </c>
      <c r="V409" s="15" t="s">
        <v>3074</v>
      </c>
      <c r="W409" s="13" t="s">
        <v>800</v>
      </c>
      <c r="X409" s="13" t="s">
        <v>802</v>
      </c>
      <c r="Y409" s="2" t="s">
        <v>89</v>
      </c>
      <c r="Z409" s="13" t="s">
        <v>802</v>
      </c>
      <c r="AA409" s="2" t="s">
        <v>803</v>
      </c>
      <c r="AB409" s="3">
        <v>45387</v>
      </c>
      <c r="AC409" s="2" t="s">
        <v>332</v>
      </c>
    </row>
    <row r="410" spans="1:29" ht="75" customHeight="1" x14ac:dyDescent="0.25">
      <c r="A410" s="2">
        <v>2024</v>
      </c>
      <c r="B410" s="3">
        <v>45292</v>
      </c>
      <c r="C410" s="3">
        <v>45382</v>
      </c>
      <c r="D410" s="2" t="s">
        <v>75</v>
      </c>
      <c r="E410" s="7" t="s">
        <v>981</v>
      </c>
      <c r="F410" s="5" t="s">
        <v>1531</v>
      </c>
      <c r="G410" s="8" t="s">
        <v>1532</v>
      </c>
      <c r="H410" s="16" t="s">
        <v>1533</v>
      </c>
      <c r="I410" s="17" t="s">
        <v>84</v>
      </c>
      <c r="J410" s="9" t="s">
        <v>370</v>
      </c>
      <c r="K410" s="9" t="s">
        <v>365</v>
      </c>
      <c r="L410" s="9" t="s">
        <v>371</v>
      </c>
      <c r="M410" s="2" t="s">
        <v>86</v>
      </c>
      <c r="N410" s="2" t="s">
        <v>332</v>
      </c>
      <c r="O410" s="5">
        <v>1</v>
      </c>
      <c r="P410" s="4">
        <v>45324</v>
      </c>
      <c r="Q410" s="4">
        <f t="shared" si="19"/>
        <v>45690</v>
      </c>
      <c r="R410" s="2" t="s">
        <v>332</v>
      </c>
      <c r="S410" s="15" t="s">
        <v>2309</v>
      </c>
      <c r="T410" s="12">
        <v>360</v>
      </c>
      <c r="U410" s="12">
        <f t="shared" si="20"/>
        <v>360</v>
      </c>
      <c r="V410" s="13" t="s">
        <v>599</v>
      </c>
      <c r="W410" s="13" t="s">
        <v>800</v>
      </c>
      <c r="X410" s="13" t="s">
        <v>802</v>
      </c>
      <c r="Y410" s="2" t="s">
        <v>89</v>
      </c>
      <c r="Z410" s="13" t="s">
        <v>802</v>
      </c>
      <c r="AA410" s="2" t="s">
        <v>803</v>
      </c>
      <c r="AB410" s="3">
        <v>45387</v>
      </c>
      <c r="AC410" s="2" t="s">
        <v>332</v>
      </c>
    </row>
    <row r="411" spans="1:29" ht="75" customHeight="1" x14ac:dyDescent="0.25">
      <c r="A411" s="2">
        <v>2024</v>
      </c>
      <c r="B411" s="3">
        <v>45292</v>
      </c>
      <c r="C411" s="3">
        <v>45382</v>
      </c>
      <c r="D411" s="2" t="s">
        <v>75</v>
      </c>
      <c r="E411" s="7" t="s">
        <v>982</v>
      </c>
      <c r="F411" s="5" t="s">
        <v>1531</v>
      </c>
      <c r="G411" s="8" t="s">
        <v>1532</v>
      </c>
      <c r="H411" s="16" t="s">
        <v>1533</v>
      </c>
      <c r="I411" s="17" t="s">
        <v>84</v>
      </c>
      <c r="J411" s="9" t="s">
        <v>370</v>
      </c>
      <c r="K411" s="9" t="s">
        <v>365</v>
      </c>
      <c r="L411" s="9" t="s">
        <v>371</v>
      </c>
      <c r="M411" s="2" t="s">
        <v>86</v>
      </c>
      <c r="N411" s="2" t="s">
        <v>332</v>
      </c>
      <c r="O411" s="5">
        <v>1</v>
      </c>
      <c r="P411" s="4">
        <v>45324</v>
      </c>
      <c r="Q411" s="4">
        <f t="shared" si="19"/>
        <v>45690</v>
      </c>
      <c r="R411" s="2" t="s">
        <v>332</v>
      </c>
      <c r="S411" s="15" t="s">
        <v>2310</v>
      </c>
      <c r="T411" s="12">
        <v>360</v>
      </c>
      <c r="U411" s="12">
        <f t="shared" si="20"/>
        <v>360</v>
      </c>
      <c r="V411" s="15" t="s">
        <v>597</v>
      </c>
      <c r="W411" s="13" t="s">
        <v>800</v>
      </c>
      <c r="X411" s="13" t="s">
        <v>802</v>
      </c>
      <c r="Y411" s="2" t="s">
        <v>89</v>
      </c>
      <c r="Z411" s="13" t="s">
        <v>802</v>
      </c>
      <c r="AA411" s="2" t="s">
        <v>803</v>
      </c>
      <c r="AB411" s="3">
        <v>45387</v>
      </c>
      <c r="AC411" s="2" t="s">
        <v>332</v>
      </c>
    </row>
    <row r="412" spans="1:29" ht="75" customHeight="1" x14ac:dyDescent="0.25">
      <c r="A412" s="2">
        <v>2024</v>
      </c>
      <c r="B412" s="3">
        <v>45292</v>
      </c>
      <c r="C412" s="3">
        <v>45382</v>
      </c>
      <c r="D412" s="2" t="s">
        <v>75</v>
      </c>
      <c r="E412" s="7" t="s">
        <v>983</v>
      </c>
      <c r="F412" s="5" t="s">
        <v>1531</v>
      </c>
      <c r="G412" s="8" t="s">
        <v>1532</v>
      </c>
      <c r="H412" s="16" t="s">
        <v>1533</v>
      </c>
      <c r="I412" s="17" t="s">
        <v>84</v>
      </c>
      <c r="J412" s="9" t="s">
        <v>370</v>
      </c>
      <c r="K412" s="9" t="s">
        <v>365</v>
      </c>
      <c r="L412" s="9" t="s">
        <v>371</v>
      </c>
      <c r="M412" s="2" t="s">
        <v>86</v>
      </c>
      <c r="N412" s="2" t="s">
        <v>332</v>
      </c>
      <c r="O412" s="5">
        <v>1</v>
      </c>
      <c r="P412" s="4">
        <v>45330</v>
      </c>
      <c r="Q412" s="4">
        <f>P412+366</f>
        <v>45696</v>
      </c>
      <c r="R412" s="2" t="s">
        <v>332</v>
      </c>
      <c r="S412" s="15" t="s">
        <v>2311</v>
      </c>
      <c r="T412" s="12">
        <v>360</v>
      </c>
      <c r="U412" s="12">
        <f>T412</f>
        <v>360</v>
      </c>
      <c r="V412" s="13" t="s">
        <v>598</v>
      </c>
      <c r="W412" s="13" t="s">
        <v>800</v>
      </c>
      <c r="X412" s="13" t="s">
        <v>802</v>
      </c>
      <c r="Y412" s="2" t="s">
        <v>89</v>
      </c>
      <c r="Z412" s="13" t="s">
        <v>802</v>
      </c>
      <c r="AA412" s="2" t="s">
        <v>803</v>
      </c>
      <c r="AB412" s="3">
        <v>45387</v>
      </c>
      <c r="AC412" s="2" t="s">
        <v>332</v>
      </c>
    </row>
    <row r="413" spans="1:29" ht="75" customHeight="1" x14ac:dyDescent="0.25">
      <c r="A413" s="2">
        <v>2024</v>
      </c>
      <c r="B413" s="3">
        <v>45292</v>
      </c>
      <c r="C413" s="3">
        <v>45382</v>
      </c>
      <c r="D413" s="2" t="s">
        <v>75</v>
      </c>
      <c r="E413" s="7" t="s">
        <v>984</v>
      </c>
      <c r="F413" s="5" t="s">
        <v>1531</v>
      </c>
      <c r="G413" s="8" t="s">
        <v>1532</v>
      </c>
      <c r="H413" s="16" t="s">
        <v>1533</v>
      </c>
      <c r="I413" s="17" t="s">
        <v>84</v>
      </c>
      <c r="J413" s="9" t="s">
        <v>370</v>
      </c>
      <c r="K413" s="9" t="s">
        <v>365</v>
      </c>
      <c r="L413" s="9" t="s">
        <v>371</v>
      </c>
      <c r="M413" s="2" t="s">
        <v>86</v>
      </c>
      <c r="N413" s="2" t="s">
        <v>332</v>
      </c>
      <c r="O413" s="5">
        <v>1</v>
      </c>
      <c r="P413" s="4">
        <v>45324</v>
      </c>
      <c r="Q413" s="4">
        <f>P413+366</f>
        <v>45690</v>
      </c>
      <c r="R413" s="2" t="s">
        <v>332</v>
      </c>
      <c r="S413" s="15" t="s">
        <v>2312</v>
      </c>
      <c r="T413" s="12">
        <v>360</v>
      </c>
      <c r="U413" s="12">
        <f>T413</f>
        <v>360</v>
      </c>
      <c r="V413" s="13" t="s">
        <v>600</v>
      </c>
      <c r="W413" s="13" t="s">
        <v>800</v>
      </c>
      <c r="X413" s="13" t="s">
        <v>802</v>
      </c>
      <c r="Y413" s="2" t="s">
        <v>89</v>
      </c>
      <c r="Z413" s="13" t="s">
        <v>802</v>
      </c>
      <c r="AA413" s="2" t="s">
        <v>803</v>
      </c>
      <c r="AB413" s="3">
        <v>45387</v>
      </c>
      <c r="AC413" s="2" t="s">
        <v>332</v>
      </c>
    </row>
    <row r="414" spans="1:29" ht="75" customHeight="1" x14ac:dyDescent="0.25">
      <c r="A414" s="2">
        <v>2024</v>
      </c>
      <c r="B414" s="3">
        <v>45292</v>
      </c>
      <c r="C414" s="3">
        <v>45382</v>
      </c>
      <c r="D414" s="2" t="s">
        <v>75</v>
      </c>
      <c r="E414" s="7" t="s">
        <v>985</v>
      </c>
      <c r="F414" s="5" t="s">
        <v>1531</v>
      </c>
      <c r="G414" s="8" t="s">
        <v>1532</v>
      </c>
      <c r="H414" s="16" t="s">
        <v>1533</v>
      </c>
      <c r="I414" s="17" t="s">
        <v>84</v>
      </c>
      <c r="J414" s="9" t="s">
        <v>370</v>
      </c>
      <c r="K414" s="9" t="s">
        <v>365</v>
      </c>
      <c r="L414" s="9" t="s">
        <v>371</v>
      </c>
      <c r="M414" s="2" t="s">
        <v>86</v>
      </c>
      <c r="N414" s="2" t="s">
        <v>332</v>
      </c>
      <c r="O414" s="5">
        <v>1</v>
      </c>
      <c r="P414" s="4">
        <v>45324</v>
      </c>
      <c r="Q414" s="4">
        <f t="shared" si="19"/>
        <v>45690</v>
      </c>
      <c r="R414" s="2" t="s">
        <v>332</v>
      </c>
      <c r="S414" s="15" t="s">
        <v>2313</v>
      </c>
      <c r="T414" s="12">
        <v>360</v>
      </c>
      <c r="U414" s="12">
        <f t="shared" si="20"/>
        <v>360</v>
      </c>
      <c r="V414" s="13" t="s">
        <v>601</v>
      </c>
      <c r="W414" s="13" t="s">
        <v>800</v>
      </c>
      <c r="X414" s="13" t="s">
        <v>802</v>
      </c>
      <c r="Y414" s="2" t="s">
        <v>89</v>
      </c>
      <c r="Z414" s="13" t="s">
        <v>802</v>
      </c>
      <c r="AA414" s="2" t="s">
        <v>803</v>
      </c>
      <c r="AB414" s="3">
        <v>45387</v>
      </c>
      <c r="AC414" s="2" t="s">
        <v>332</v>
      </c>
    </row>
    <row r="415" spans="1:29" ht="75" customHeight="1" x14ac:dyDescent="0.25">
      <c r="A415" s="2">
        <v>2024</v>
      </c>
      <c r="B415" s="3">
        <v>45292</v>
      </c>
      <c r="C415" s="3">
        <v>45382</v>
      </c>
      <c r="D415" s="2" t="s">
        <v>75</v>
      </c>
      <c r="E415" s="7" t="s">
        <v>986</v>
      </c>
      <c r="F415" s="5" t="s">
        <v>1531</v>
      </c>
      <c r="G415" s="8" t="s">
        <v>1532</v>
      </c>
      <c r="H415" s="16" t="s">
        <v>1533</v>
      </c>
      <c r="I415" s="17" t="s">
        <v>84</v>
      </c>
      <c r="J415" s="9" t="s">
        <v>370</v>
      </c>
      <c r="K415" s="9" t="s">
        <v>365</v>
      </c>
      <c r="L415" s="9" t="s">
        <v>371</v>
      </c>
      <c r="M415" s="2" t="s">
        <v>86</v>
      </c>
      <c r="N415" s="2" t="s">
        <v>332</v>
      </c>
      <c r="O415" s="5">
        <v>1</v>
      </c>
      <c r="P415" s="4">
        <v>45324</v>
      </c>
      <c r="Q415" s="4">
        <f t="shared" si="19"/>
        <v>45690</v>
      </c>
      <c r="R415" s="2" t="s">
        <v>332</v>
      </c>
      <c r="S415" s="15" t="s">
        <v>2314</v>
      </c>
      <c r="T415" s="12">
        <v>360</v>
      </c>
      <c r="U415" s="12">
        <f t="shared" si="20"/>
        <v>360</v>
      </c>
      <c r="V415" s="15" t="s">
        <v>622</v>
      </c>
      <c r="W415" s="13" t="s">
        <v>800</v>
      </c>
      <c r="X415" s="13" t="s">
        <v>802</v>
      </c>
      <c r="Y415" s="2" t="s">
        <v>89</v>
      </c>
      <c r="Z415" s="13" t="s">
        <v>802</v>
      </c>
      <c r="AA415" s="2" t="s">
        <v>803</v>
      </c>
      <c r="AB415" s="3">
        <v>45387</v>
      </c>
      <c r="AC415" s="2" t="s">
        <v>332</v>
      </c>
    </row>
    <row r="416" spans="1:29" ht="75" customHeight="1" x14ac:dyDescent="0.25">
      <c r="A416" s="2">
        <v>2024</v>
      </c>
      <c r="B416" s="3">
        <v>45292</v>
      </c>
      <c r="C416" s="3">
        <v>45382</v>
      </c>
      <c r="D416" s="2" t="s">
        <v>75</v>
      </c>
      <c r="E416" s="7" t="s">
        <v>987</v>
      </c>
      <c r="F416" s="5" t="s">
        <v>1531</v>
      </c>
      <c r="G416" s="8" t="s">
        <v>1532</v>
      </c>
      <c r="H416" s="16" t="s">
        <v>1533</v>
      </c>
      <c r="I416" s="17" t="s">
        <v>84</v>
      </c>
      <c r="J416" s="9" t="s">
        <v>370</v>
      </c>
      <c r="K416" s="9" t="s">
        <v>365</v>
      </c>
      <c r="L416" s="9" t="s">
        <v>371</v>
      </c>
      <c r="M416" s="2" t="s">
        <v>86</v>
      </c>
      <c r="N416" s="2" t="s">
        <v>332</v>
      </c>
      <c r="O416" s="5">
        <v>1</v>
      </c>
      <c r="P416" s="4">
        <v>45324</v>
      </c>
      <c r="Q416" s="4">
        <f t="shared" si="19"/>
        <v>45690</v>
      </c>
      <c r="R416" s="2" t="s">
        <v>332</v>
      </c>
      <c r="S416" s="15" t="s">
        <v>2315</v>
      </c>
      <c r="T416" s="12">
        <v>360</v>
      </c>
      <c r="U416" s="12">
        <f t="shared" si="20"/>
        <v>360</v>
      </c>
      <c r="V416" s="15" t="s">
        <v>641</v>
      </c>
      <c r="W416" s="13" t="s">
        <v>800</v>
      </c>
      <c r="X416" s="13" t="s">
        <v>802</v>
      </c>
      <c r="Y416" s="2" t="s">
        <v>89</v>
      </c>
      <c r="Z416" s="13" t="s">
        <v>802</v>
      </c>
      <c r="AA416" s="2" t="s">
        <v>803</v>
      </c>
      <c r="AB416" s="3">
        <v>45387</v>
      </c>
      <c r="AC416" s="2" t="s">
        <v>332</v>
      </c>
    </row>
    <row r="417" spans="1:29" ht="75" customHeight="1" x14ac:dyDescent="0.25">
      <c r="A417" s="2">
        <v>2024</v>
      </c>
      <c r="B417" s="3">
        <v>45292</v>
      </c>
      <c r="C417" s="3">
        <v>45382</v>
      </c>
      <c r="D417" s="2" t="s">
        <v>75</v>
      </c>
      <c r="E417" s="7" t="s">
        <v>988</v>
      </c>
      <c r="F417" s="5" t="s">
        <v>1531</v>
      </c>
      <c r="G417" s="8" t="s">
        <v>1532</v>
      </c>
      <c r="H417" s="16" t="s">
        <v>1533</v>
      </c>
      <c r="I417" s="17" t="s">
        <v>84</v>
      </c>
      <c r="J417" s="9" t="s">
        <v>370</v>
      </c>
      <c r="K417" s="9" t="s">
        <v>365</v>
      </c>
      <c r="L417" s="9" t="s">
        <v>371</v>
      </c>
      <c r="M417" s="2" t="s">
        <v>86</v>
      </c>
      <c r="N417" s="2" t="s">
        <v>332</v>
      </c>
      <c r="O417" s="5">
        <v>1</v>
      </c>
      <c r="P417" s="4">
        <v>45324</v>
      </c>
      <c r="Q417" s="4">
        <f>P417+366</f>
        <v>45690</v>
      </c>
      <c r="R417" s="2" t="s">
        <v>332</v>
      </c>
      <c r="S417" s="15" t="s">
        <v>2316</v>
      </c>
      <c r="T417" s="12">
        <v>360</v>
      </c>
      <c r="U417" s="12">
        <f>T417</f>
        <v>360</v>
      </c>
      <c r="V417" s="13" t="s">
        <v>623</v>
      </c>
      <c r="W417" s="13" t="s">
        <v>800</v>
      </c>
      <c r="X417" s="13" t="s">
        <v>802</v>
      </c>
      <c r="Y417" s="2" t="s">
        <v>89</v>
      </c>
      <c r="Z417" s="13" t="s">
        <v>802</v>
      </c>
      <c r="AA417" s="2" t="s">
        <v>803</v>
      </c>
      <c r="AB417" s="3">
        <v>45387</v>
      </c>
      <c r="AC417" s="2" t="s">
        <v>332</v>
      </c>
    </row>
    <row r="418" spans="1:29" ht="75" customHeight="1" x14ac:dyDescent="0.25">
      <c r="A418" s="2">
        <v>2024</v>
      </c>
      <c r="B418" s="3">
        <v>45292</v>
      </c>
      <c r="C418" s="3">
        <v>45382</v>
      </c>
      <c r="D418" s="2" t="s">
        <v>75</v>
      </c>
      <c r="E418" s="7" t="s">
        <v>989</v>
      </c>
      <c r="F418" s="5" t="s">
        <v>1531</v>
      </c>
      <c r="G418" s="8" t="s">
        <v>1532</v>
      </c>
      <c r="H418" s="16" t="s">
        <v>1533</v>
      </c>
      <c r="I418" s="17" t="s">
        <v>84</v>
      </c>
      <c r="J418" s="9" t="s">
        <v>370</v>
      </c>
      <c r="K418" s="9" t="s">
        <v>365</v>
      </c>
      <c r="L418" s="9" t="s">
        <v>371</v>
      </c>
      <c r="M418" s="2" t="s">
        <v>86</v>
      </c>
      <c r="N418" s="2" t="s">
        <v>332</v>
      </c>
      <c r="O418" s="5">
        <v>1</v>
      </c>
      <c r="P418" s="4">
        <v>45324</v>
      </c>
      <c r="Q418" s="4">
        <f t="shared" si="19"/>
        <v>45690</v>
      </c>
      <c r="R418" s="2" t="s">
        <v>332</v>
      </c>
      <c r="S418" s="15" t="s">
        <v>2317</v>
      </c>
      <c r="T418" s="12">
        <v>360</v>
      </c>
      <c r="U418" s="12">
        <f t="shared" si="20"/>
        <v>360</v>
      </c>
      <c r="V418" s="15" t="s">
        <v>624</v>
      </c>
      <c r="W418" s="13" t="s">
        <v>800</v>
      </c>
      <c r="X418" s="13" t="s">
        <v>802</v>
      </c>
      <c r="Y418" s="2" t="s">
        <v>89</v>
      </c>
      <c r="Z418" s="13" t="s">
        <v>802</v>
      </c>
      <c r="AA418" s="2" t="s">
        <v>803</v>
      </c>
      <c r="AB418" s="3">
        <v>45387</v>
      </c>
      <c r="AC418" s="2" t="s">
        <v>332</v>
      </c>
    </row>
    <row r="419" spans="1:29" ht="75" customHeight="1" x14ac:dyDescent="0.25">
      <c r="A419" s="2">
        <v>2024</v>
      </c>
      <c r="B419" s="3">
        <v>45292</v>
      </c>
      <c r="C419" s="3">
        <v>45382</v>
      </c>
      <c r="D419" s="2" t="s">
        <v>75</v>
      </c>
      <c r="E419" s="7" t="s">
        <v>990</v>
      </c>
      <c r="F419" s="5" t="s">
        <v>1531</v>
      </c>
      <c r="G419" s="8" t="s">
        <v>1532</v>
      </c>
      <c r="H419" s="16" t="s">
        <v>1533</v>
      </c>
      <c r="I419" s="17" t="s">
        <v>84</v>
      </c>
      <c r="J419" s="9" t="s">
        <v>370</v>
      </c>
      <c r="K419" s="9" t="s">
        <v>365</v>
      </c>
      <c r="L419" s="9" t="s">
        <v>371</v>
      </c>
      <c r="M419" s="2" t="s">
        <v>86</v>
      </c>
      <c r="N419" s="2" t="s">
        <v>332</v>
      </c>
      <c r="O419" s="5">
        <v>1</v>
      </c>
      <c r="P419" s="4">
        <v>45324</v>
      </c>
      <c r="Q419" s="4">
        <f t="shared" si="19"/>
        <v>45690</v>
      </c>
      <c r="R419" s="2" t="s">
        <v>332</v>
      </c>
      <c r="S419" s="15" t="s">
        <v>2318</v>
      </c>
      <c r="T419" s="12">
        <v>360</v>
      </c>
      <c r="U419" s="12">
        <f t="shared" si="20"/>
        <v>360</v>
      </c>
      <c r="V419" s="15" t="s">
        <v>602</v>
      </c>
      <c r="W419" s="13" t="s">
        <v>800</v>
      </c>
      <c r="X419" s="13" t="s">
        <v>802</v>
      </c>
      <c r="Y419" s="2" t="s">
        <v>89</v>
      </c>
      <c r="Z419" s="13" t="s">
        <v>802</v>
      </c>
      <c r="AA419" s="2" t="s">
        <v>803</v>
      </c>
      <c r="AB419" s="3">
        <v>45387</v>
      </c>
      <c r="AC419" s="2" t="s">
        <v>332</v>
      </c>
    </row>
    <row r="420" spans="1:29" ht="75" customHeight="1" x14ac:dyDescent="0.25">
      <c r="A420" s="2">
        <v>2024</v>
      </c>
      <c r="B420" s="3">
        <v>45292</v>
      </c>
      <c r="C420" s="3">
        <v>45382</v>
      </c>
      <c r="D420" s="2" t="s">
        <v>75</v>
      </c>
      <c r="E420" s="7" t="s">
        <v>991</v>
      </c>
      <c r="F420" s="5" t="s">
        <v>1531</v>
      </c>
      <c r="G420" s="8" t="s">
        <v>1532</v>
      </c>
      <c r="H420" s="16" t="s">
        <v>1533</v>
      </c>
      <c r="I420" s="17" t="s">
        <v>84</v>
      </c>
      <c r="J420" s="9" t="s">
        <v>370</v>
      </c>
      <c r="K420" s="9" t="s">
        <v>365</v>
      </c>
      <c r="L420" s="9" t="s">
        <v>371</v>
      </c>
      <c r="M420" s="2" t="s">
        <v>86</v>
      </c>
      <c r="N420" s="2" t="s">
        <v>332</v>
      </c>
      <c r="O420" s="5">
        <v>1</v>
      </c>
      <c r="P420" s="4">
        <v>45324</v>
      </c>
      <c r="Q420" s="4">
        <f t="shared" si="19"/>
        <v>45690</v>
      </c>
      <c r="R420" s="2" t="s">
        <v>332</v>
      </c>
      <c r="S420" s="15" t="s">
        <v>2319</v>
      </c>
      <c r="T420" s="12">
        <v>360</v>
      </c>
      <c r="U420" s="12">
        <f t="shared" si="20"/>
        <v>360</v>
      </c>
      <c r="V420" s="15" t="s">
        <v>625</v>
      </c>
      <c r="W420" s="13" t="s">
        <v>800</v>
      </c>
      <c r="X420" s="13" t="s">
        <v>802</v>
      </c>
      <c r="Y420" s="2" t="s">
        <v>89</v>
      </c>
      <c r="Z420" s="13" t="s">
        <v>802</v>
      </c>
      <c r="AA420" s="2" t="s">
        <v>803</v>
      </c>
      <c r="AB420" s="3">
        <v>45387</v>
      </c>
      <c r="AC420" s="2" t="s">
        <v>332</v>
      </c>
    </row>
    <row r="421" spans="1:29" ht="75" customHeight="1" x14ac:dyDescent="0.25">
      <c r="A421" s="2">
        <v>2024</v>
      </c>
      <c r="B421" s="3">
        <v>45292</v>
      </c>
      <c r="C421" s="3">
        <v>45382</v>
      </c>
      <c r="D421" s="2" t="s">
        <v>75</v>
      </c>
      <c r="E421" s="7" t="s">
        <v>992</v>
      </c>
      <c r="F421" s="5" t="s">
        <v>1531</v>
      </c>
      <c r="G421" s="8" t="s">
        <v>1532</v>
      </c>
      <c r="H421" s="16" t="s">
        <v>1533</v>
      </c>
      <c r="I421" s="17" t="s">
        <v>84</v>
      </c>
      <c r="J421" s="9" t="s">
        <v>370</v>
      </c>
      <c r="K421" s="9" t="s">
        <v>365</v>
      </c>
      <c r="L421" s="9" t="s">
        <v>371</v>
      </c>
      <c r="M421" s="2" t="s">
        <v>86</v>
      </c>
      <c r="N421" s="2" t="s">
        <v>332</v>
      </c>
      <c r="O421" s="5">
        <v>1</v>
      </c>
      <c r="P421" s="4">
        <v>45324</v>
      </c>
      <c r="Q421" s="4">
        <f t="shared" si="19"/>
        <v>45690</v>
      </c>
      <c r="R421" s="2" t="s">
        <v>332</v>
      </c>
      <c r="S421" s="15" t="s">
        <v>2320</v>
      </c>
      <c r="T421" s="12">
        <v>360</v>
      </c>
      <c r="U421" s="12">
        <f t="shared" si="20"/>
        <v>360</v>
      </c>
      <c r="V421" s="15" t="s">
        <v>654</v>
      </c>
      <c r="W421" s="13" t="s">
        <v>800</v>
      </c>
      <c r="X421" s="13" t="s">
        <v>802</v>
      </c>
      <c r="Y421" s="2" t="s">
        <v>89</v>
      </c>
      <c r="Z421" s="13" t="s">
        <v>802</v>
      </c>
      <c r="AA421" s="2" t="s">
        <v>803</v>
      </c>
      <c r="AB421" s="3">
        <v>45387</v>
      </c>
      <c r="AC421" s="2" t="s">
        <v>332</v>
      </c>
    </row>
    <row r="422" spans="1:29" ht="75" customHeight="1" x14ac:dyDescent="0.25">
      <c r="A422" s="2">
        <v>2024</v>
      </c>
      <c r="B422" s="3">
        <v>45292</v>
      </c>
      <c r="C422" s="3">
        <v>45382</v>
      </c>
      <c r="D422" s="2" t="s">
        <v>75</v>
      </c>
      <c r="E422" s="7" t="s">
        <v>993</v>
      </c>
      <c r="F422" s="5" t="s">
        <v>1531</v>
      </c>
      <c r="G422" s="8" t="s">
        <v>1532</v>
      </c>
      <c r="H422" s="16" t="s">
        <v>1533</v>
      </c>
      <c r="I422" s="17" t="s">
        <v>84</v>
      </c>
      <c r="J422" s="9" t="s">
        <v>370</v>
      </c>
      <c r="K422" s="9" t="s">
        <v>365</v>
      </c>
      <c r="L422" s="9" t="s">
        <v>371</v>
      </c>
      <c r="M422" s="2" t="s">
        <v>86</v>
      </c>
      <c r="N422" s="2" t="s">
        <v>332</v>
      </c>
      <c r="O422" s="5">
        <v>1</v>
      </c>
      <c r="P422" s="4">
        <v>45324</v>
      </c>
      <c r="Q422" s="4">
        <f t="shared" si="19"/>
        <v>45690</v>
      </c>
      <c r="R422" s="2" t="s">
        <v>332</v>
      </c>
      <c r="S422" s="15" t="s">
        <v>2321</v>
      </c>
      <c r="T422" s="12">
        <v>360</v>
      </c>
      <c r="U422" s="12">
        <f t="shared" si="20"/>
        <v>360</v>
      </c>
      <c r="V422" s="15" t="s">
        <v>710</v>
      </c>
      <c r="W422" s="13" t="s">
        <v>800</v>
      </c>
      <c r="X422" s="13" t="s">
        <v>802</v>
      </c>
      <c r="Y422" s="2" t="s">
        <v>89</v>
      </c>
      <c r="Z422" s="13" t="s">
        <v>802</v>
      </c>
      <c r="AA422" s="2" t="s">
        <v>803</v>
      </c>
      <c r="AB422" s="3">
        <v>45387</v>
      </c>
      <c r="AC422" s="2" t="s">
        <v>332</v>
      </c>
    </row>
    <row r="423" spans="1:29" ht="75" customHeight="1" x14ac:dyDescent="0.25">
      <c r="A423" s="2">
        <v>2024</v>
      </c>
      <c r="B423" s="3">
        <v>45292</v>
      </c>
      <c r="C423" s="3">
        <v>45382</v>
      </c>
      <c r="D423" s="2" t="s">
        <v>75</v>
      </c>
      <c r="E423" s="7" t="s">
        <v>994</v>
      </c>
      <c r="F423" s="5" t="s">
        <v>1531</v>
      </c>
      <c r="G423" s="8" t="s">
        <v>1532</v>
      </c>
      <c r="H423" s="16" t="s">
        <v>1533</v>
      </c>
      <c r="I423" s="17" t="s">
        <v>84</v>
      </c>
      <c r="J423" s="9" t="s">
        <v>370</v>
      </c>
      <c r="K423" s="9" t="s">
        <v>365</v>
      </c>
      <c r="L423" s="9" t="s">
        <v>371</v>
      </c>
      <c r="M423" s="2" t="s">
        <v>86</v>
      </c>
      <c r="N423" s="2" t="s">
        <v>332</v>
      </c>
      <c r="O423" s="5">
        <v>1</v>
      </c>
      <c r="P423" s="4">
        <v>45324</v>
      </c>
      <c r="Q423" s="4">
        <f>P423+366</f>
        <v>45690</v>
      </c>
      <c r="R423" s="2" t="s">
        <v>332</v>
      </c>
      <c r="S423" s="15" t="s">
        <v>2322</v>
      </c>
      <c r="T423" s="12">
        <v>360</v>
      </c>
      <c r="U423" s="12">
        <f>T423</f>
        <v>360</v>
      </c>
      <c r="V423" s="13" t="s">
        <v>711</v>
      </c>
      <c r="W423" s="13" t="s">
        <v>800</v>
      </c>
      <c r="X423" s="13" t="s">
        <v>802</v>
      </c>
      <c r="Y423" s="2" t="s">
        <v>89</v>
      </c>
      <c r="Z423" s="13" t="s">
        <v>802</v>
      </c>
      <c r="AA423" s="2" t="s">
        <v>803</v>
      </c>
      <c r="AB423" s="3">
        <v>45387</v>
      </c>
      <c r="AC423" s="2" t="s">
        <v>332</v>
      </c>
    </row>
    <row r="424" spans="1:29" ht="75" customHeight="1" x14ac:dyDescent="0.25">
      <c r="A424" s="2">
        <v>2024</v>
      </c>
      <c r="B424" s="3">
        <v>45292</v>
      </c>
      <c r="C424" s="3">
        <v>45382</v>
      </c>
      <c r="D424" s="2" t="s">
        <v>75</v>
      </c>
      <c r="E424" s="7" t="s">
        <v>995</v>
      </c>
      <c r="F424" s="5" t="s">
        <v>1531</v>
      </c>
      <c r="G424" s="8" t="s">
        <v>1532</v>
      </c>
      <c r="H424" s="16" t="s">
        <v>1533</v>
      </c>
      <c r="I424" s="17" t="s">
        <v>84</v>
      </c>
      <c r="J424" s="9" t="s">
        <v>370</v>
      </c>
      <c r="K424" s="9" t="s">
        <v>365</v>
      </c>
      <c r="L424" s="9" t="s">
        <v>371</v>
      </c>
      <c r="M424" s="2" t="s">
        <v>86</v>
      </c>
      <c r="N424" s="2" t="s">
        <v>332</v>
      </c>
      <c r="O424" s="5">
        <v>1</v>
      </c>
      <c r="P424" s="4">
        <v>45324</v>
      </c>
      <c r="Q424" s="4">
        <f t="shared" si="19"/>
        <v>45690</v>
      </c>
      <c r="R424" s="2" t="s">
        <v>332</v>
      </c>
      <c r="S424" s="15" t="s">
        <v>2323</v>
      </c>
      <c r="T424" s="12">
        <v>360</v>
      </c>
      <c r="U424" s="12">
        <f t="shared" si="20"/>
        <v>360</v>
      </c>
      <c r="V424" s="15" t="s">
        <v>712</v>
      </c>
      <c r="W424" s="13" t="s">
        <v>800</v>
      </c>
      <c r="X424" s="13" t="s">
        <v>802</v>
      </c>
      <c r="Y424" s="2" t="s">
        <v>89</v>
      </c>
      <c r="Z424" s="13" t="s">
        <v>802</v>
      </c>
      <c r="AA424" s="2" t="s">
        <v>803</v>
      </c>
      <c r="AB424" s="3">
        <v>45387</v>
      </c>
      <c r="AC424" s="2" t="s">
        <v>332</v>
      </c>
    </row>
    <row r="425" spans="1:29" ht="75" customHeight="1" x14ac:dyDescent="0.25">
      <c r="A425" s="2">
        <v>2024</v>
      </c>
      <c r="B425" s="3">
        <v>45292</v>
      </c>
      <c r="C425" s="3">
        <v>45382</v>
      </c>
      <c r="D425" s="2" t="s">
        <v>75</v>
      </c>
      <c r="E425" s="7" t="s">
        <v>996</v>
      </c>
      <c r="F425" s="5" t="s">
        <v>1531</v>
      </c>
      <c r="G425" s="8" t="s">
        <v>1532</v>
      </c>
      <c r="H425" s="16" t="s">
        <v>1533</v>
      </c>
      <c r="I425" s="17" t="s">
        <v>84</v>
      </c>
      <c r="J425" s="9" t="s">
        <v>370</v>
      </c>
      <c r="K425" s="9" t="s">
        <v>365</v>
      </c>
      <c r="L425" s="9" t="s">
        <v>371</v>
      </c>
      <c r="M425" s="2" t="s">
        <v>86</v>
      </c>
      <c r="N425" s="2" t="s">
        <v>332</v>
      </c>
      <c r="O425" s="5">
        <v>1</v>
      </c>
      <c r="P425" s="4">
        <v>45324</v>
      </c>
      <c r="Q425" s="4">
        <f>P425+366</f>
        <v>45690</v>
      </c>
      <c r="R425" s="2" t="s">
        <v>332</v>
      </c>
      <c r="S425" s="15" t="s">
        <v>2324</v>
      </c>
      <c r="T425" s="12">
        <v>360</v>
      </c>
      <c r="U425" s="12">
        <f>T425</f>
        <v>360</v>
      </c>
      <c r="V425" s="13" t="s">
        <v>713</v>
      </c>
      <c r="W425" s="13" t="s">
        <v>800</v>
      </c>
      <c r="X425" s="13" t="s">
        <v>802</v>
      </c>
      <c r="Y425" s="2" t="s">
        <v>89</v>
      </c>
      <c r="Z425" s="13" t="s">
        <v>802</v>
      </c>
      <c r="AA425" s="2" t="s">
        <v>803</v>
      </c>
      <c r="AB425" s="3">
        <v>45387</v>
      </c>
      <c r="AC425" s="2" t="s">
        <v>332</v>
      </c>
    </row>
    <row r="426" spans="1:29" ht="75" customHeight="1" x14ac:dyDescent="0.25">
      <c r="A426" s="2">
        <v>2024</v>
      </c>
      <c r="B426" s="3">
        <v>45292</v>
      </c>
      <c r="C426" s="3">
        <v>45382</v>
      </c>
      <c r="D426" s="2" t="s">
        <v>75</v>
      </c>
      <c r="E426" s="7" t="s">
        <v>997</v>
      </c>
      <c r="F426" s="5" t="s">
        <v>1531</v>
      </c>
      <c r="G426" s="8" t="s">
        <v>1532</v>
      </c>
      <c r="H426" s="16" t="s">
        <v>1533</v>
      </c>
      <c r="I426" s="17" t="s">
        <v>84</v>
      </c>
      <c r="J426" s="9" t="s">
        <v>1708</v>
      </c>
      <c r="K426" s="9" t="s">
        <v>424</v>
      </c>
      <c r="L426" s="9" t="s">
        <v>493</v>
      </c>
      <c r="M426" s="2" t="s">
        <v>86</v>
      </c>
      <c r="N426" s="2" t="s">
        <v>332</v>
      </c>
      <c r="O426" s="5">
        <v>1</v>
      </c>
      <c r="P426" s="4">
        <v>44984</v>
      </c>
      <c r="Q426" s="4">
        <f>P426+366</f>
        <v>45350</v>
      </c>
      <c r="R426" s="2" t="s">
        <v>332</v>
      </c>
      <c r="S426" s="15" t="s">
        <v>2325</v>
      </c>
      <c r="T426" s="12">
        <v>180</v>
      </c>
      <c r="U426" s="12">
        <f>T426</f>
        <v>180</v>
      </c>
      <c r="V426" s="15" t="s">
        <v>3075</v>
      </c>
      <c r="W426" s="13" t="s">
        <v>800</v>
      </c>
      <c r="X426" s="13" t="s">
        <v>802</v>
      </c>
      <c r="Y426" s="2" t="s">
        <v>89</v>
      </c>
      <c r="Z426" s="13" t="s">
        <v>802</v>
      </c>
      <c r="AA426" s="2" t="s">
        <v>803</v>
      </c>
      <c r="AB426" s="3">
        <v>45387</v>
      </c>
      <c r="AC426" s="2" t="s">
        <v>332</v>
      </c>
    </row>
    <row r="427" spans="1:29" ht="75" customHeight="1" x14ac:dyDescent="0.25">
      <c r="A427" s="2">
        <v>2024</v>
      </c>
      <c r="B427" s="3">
        <v>45292</v>
      </c>
      <c r="C427" s="3">
        <v>45382</v>
      </c>
      <c r="D427" s="2" t="s">
        <v>75</v>
      </c>
      <c r="E427" s="7" t="s">
        <v>998</v>
      </c>
      <c r="F427" s="5" t="s">
        <v>1531</v>
      </c>
      <c r="G427" s="8" t="s">
        <v>1532</v>
      </c>
      <c r="H427" s="16" t="s">
        <v>1533</v>
      </c>
      <c r="I427" s="17" t="s">
        <v>84</v>
      </c>
      <c r="J427" s="9" t="s">
        <v>370</v>
      </c>
      <c r="K427" s="9" t="s">
        <v>365</v>
      </c>
      <c r="L427" s="9" t="s">
        <v>371</v>
      </c>
      <c r="M427" s="2" t="s">
        <v>86</v>
      </c>
      <c r="N427" s="2" t="s">
        <v>332</v>
      </c>
      <c r="O427" s="5">
        <v>1</v>
      </c>
      <c r="P427" s="4">
        <v>45330</v>
      </c>
      <c r="Q427" s="4">
        <f t="shared" si="19"/>
        <v>45696</v>
      </c>
      <c r="R427" s="2" t="s">
        <v>332</v>
      </c>
      <c r="S427" s="15" t="s">
        <v>2326</v>
      </c>
      <c r="T427" s="12">
        <v>26913.07</v>
      </c>
      <c r="U427" s="12">
        <f t="shared" si="20"/>
        <v>26913.07</v>
      </c>
      <c r="V427" s="13" t="s">
        <v>3076</v>
      </c>
      <c r="W427" s="13" t="s">
        <v>800</v>
      </c>
      <c r="X427" s="13" t="s">
        <v>802</v>
      </c>
      <c r="Y427" s="2" t="s">
        <v>89</v>
      </c>
      <c r="Z427" s="13" t="s">
        <v>802</v>
      </c>
      <c r="AA427" s="2" t="s">
        <v>803</v>
      </c>
      <c r="AB427" s="3">
        <v>45387</v>
      </c>
      <c r="AC427" s="2" t="s">
        <v>332</v>
      </c>
    </row>
    <row r="428" spans="1:29" ht="75" customHeight="1" x14ac:dyDescent="0.25">
      <c r="A428" s="2">
        <v>2024</v>
      </c>
      <c r="B428" s="3">
        <v>45292</v>
      </c>
      <c r="C428" s="3">
        <v>45382</v>
      </c>
      <c r="D428" s="2" t="s">
        <v>75</v>
      </c>
      <c r="E428" s="7" t="s">
        <v>999</v>
      </c>
      <c r="F428" s="5" t="s">
        <v>1531</v>
      </c>
      <c r="G428" s="8" t="s">
        <v>1532</v>
      </c>
      <c r="H428" s="16" t="s">
        <v>1533</v>
      </c>
      <c r="I428" s="17" t="s">
        <v>84</v>
      </c>
      <c r="J428" s="9" t="s">
        <v>1709</v>
      </c>
      <c r="K428" s="9" t="s">
        <v>334</v>
      </c>
      <c r="L428" s="9" t="s">
        <v>330</v>
      </c>
      <c r="M428" s="2" t="s">
        <v>86</v>
      </c>
      <c r="N428" s="2" t="s">
        <v>332</v>
      </c>
      <c r="O428" s="5">
        <v>1</v>
      </c>
      <c r="P428" s="4">
        <v>45330</v>
      </c>
      <c r="Q428" s="4">
        <f>P428+366</f>
        <v>45696</v>
      </c>
      <c r="R428" s="2" t="s">
        <v>332</v>
      </c>
      <c r="S428" s="15" t="s">
        <v>2327</v>
      </c>
      <c r="T428" s="12">
        <v>180</v>
      </c>
      <c r="U428" s="12">
        <f>T428</f>
        <v>180</v>
      </c>
      <c r="V428" s="13" t="s">
        <v>3077</v>
      </c>
      <c r="W428" s="13" t="s">
        <v>800</v>
      </c>
      <c r="X428" s="13" t="s">
        <v>802</v>
      </c>
      <c r="Y428" s="2" t="s">
        <v>89</v>
      </c>
      <c r="Z428" s="13" t="s">
        <v>802</v>
      </c>
      <c r="AA428" s="2" t="s">
        <v>803</v>
      </c>
      <c r="AB428" s="3">
        <v>45387</v>
      </c>
      <c r="AC428" s="2" t="s">
        <v>332</v>
      </c>
    </row>
    <row r="429" spans="1:29" ht="75" customHeight="1" x14ac:dyDescent="0.25">
      <c r="A429" s="2">
        <v>2024</v>
      </c>
      <c r="B429" s="3">
        <v>45292</v>
      </c>
      <c r="C429" s="3">
        <v>45382</v>
      </c>
      <c r="D429" s="2" t="s">
        <v>75</v>
      </c>
      <c r="E429" s="7" t="s">
        <v>1000</v>
      </c>
      <c r="F429" s="5" t="s">
        <v>1531</v>
      </c>
      <c r="G429" s="8" t="s">
        <v>1532</v>
      </c>
      <c r="H429" s="16" t="s">
        <v>1533</v>
      </c>
      <c r="I429" s="17" t="s">
        <v>84</v>
      </c>
      <c r="J429" s="9" t="s">
        <v>370</v>
      </c>
      <c r="K429" s="9" t="s">
        <v>357</v>
      </c>
      <c r="L429" s="9" t="s">
        <v>369</v>
      </c>
      <c r="M429" s="2" t="s">
        <v>86</v>
      </c>
      <c r="N429" s="2" t="s">
        <v>332</v>
      </c>
      <c r="O429" s="5">
        <v>1</v>
      </c>
      <c r="P429" s="4">
        <v>45323</v>
      </c>
      <c r="Q429" s="4">
        <f>P429+366</f>
        <v>45689</v>
      </c>
      <c r="R429" s="2" t="s">
        <v>332</v>
      </c>
      <c r="S429" s="15" t="s">
        <v>2328</v>
      </c>
      <c r="T429" s="12">
        <v>180</v>
      </c>
      <c r="U429" s="12">
        <f>T429</f>
        <v>180</v>
      </c>
      <c r="V429" s="15" t="s">
        <v>3078</v>
      </c>
      <c r="W429" s="13" t="s">
        <v>800</v>
      </c>
      <c r="X429" s="13" t="s">
        <v>802</v>
      </c>
      <c r="Y429" s="2" t="s">
        <v>89</v>
      </c>
      <c r="Z429" s="13" t="s">
        <v>802</v>
      </c>
      <c r="AA429" s="2" t="s">
        <v>803</v>
      </c>
      <c r="AB429" s="3">
        <v>45387</v>
      </c>
      <c r="AC429" s="2" t="s">
        <v>332</v>
      </c>
    </row>
    <row r="430" spans="1:29" ht="75" customHeight="1" x14ac:dyDescent="0.25">
      <c r="A430" s="2">
        <v>2024</v>
      </c>
      <c r="B430" s="3">
        <v>45292</v>
      </c>
      <c r="C430" s="3">
        <v>45382</v>
      </c>
      <c r="D430" s="2" t="s">
        <v>75</v>
      </c>
      <c r="E430" s="7" t="s">
        <v>1001</v>
      </c>
      <c r="F430" s="5" t="s">
        <v>1531</v>
      </c>
      <c r="G430" s="8" t="s">
        <v>1532</v>
      </c>
      <c r="H430" s="16" t="s">
        <v>1533</v>
      </c>
      <c r="I430" s="17" t="s">
        <v>84</v>
      </c>
      <c r="J430" s="9" t="s">
        <v>1710</v>
      </c>
      <c r="K430" s="9" t="s">
        <v>1711</v>
      </c>
      <c r="L430" s="9" t="s">
        <v>1712</v>
      </c>
      <c r="M430" s="2" t="s">
        <v>86</v>
      </c>
      <c r="N430" s="2" t="s">
        <v>332</v>
      </c>
      <c r="O430" s="5">
        <v>1</v>
      </c>
      <c r="P430" s="4">
        <v>45330</v>
      </c>
      <c r="Q430" s="4">
        <f>P430+366</f>
        <v>45696</v>
      </c>
      <c r="R430" s="2" t="s">
        <v>332</v>
      </c>
      <c r="S430" s="15" t="s">
        <v>2329</v>
      </c>
      <c r="T430" s="12">
        <v>180</v>
      </c>
      <c r="U430" s="12">
        <f>T430</f>
        <v>180</v>
      </c>
      <c r="V430" s="15" t="s">
        <v>3079</v>
      </c>
      <c r="W430" s="13" t="s">
        <v>800</v>
      </c>
      <c r="X430" s="13" t="s">
        <v>802</v>
      </c>
      <c r="Y430" s="2" t="s">
        <v>89</v>
      </c>
      <c r="Z430" s="13" t="s">
        <v>802</v>
      </c>
      <c r="AA430" s="2" t="s">
        <v>803</v>
      </c>
      <c r="AB430" s="3">
        <v>45387</v>
      </c>
      <c r="AC430" s="2" t="s">
        <v>332</v>
      </c>
    </row>
    <row r="431" spans="1:29" ht="75" customHeight="1" x14ac:dyDescent="0.25">
      <c r="A431" s="2">
        <v>2024</v>
      </c>
      <c r="B431" s="3">
        <v>45292</v>
      </c>
      <c r="C431" s="3">
        <v>45382</v>
      </c>
      <c r="D431" s="2" t="s">
        <v>75</v>
      </c>
      <c r="E431" s="7" t="s">
        <v>1002</v>
      </c>
      <c r="F431" s="5" t="s">
        <v>1531</v>
      </c>
      <c r="G431" s="8" t="s">
        <v>1532</v>
      </c>
      <c r="H431" s="16" t="s">
        <v>1533</v>
      </c>
      <c r="I431" s="17" t="s">
        <v>84</v>
      </c>
      <c r="J431" s="9" t="s">
        <v>1713</v>
      </c>
      <c r="K431" s="9" t="s">
        <v>334</v>
      </c>
      <c r="L431" s="9" t="s">
        <v>340</v>
      </c>
      <c r="M431" s="2" t="s">
        <v>86</v>
      </c>
      <c r="N431" s="2" t="s">
        <v>332</v>
      </c>
      <c r="O431" s="5">
        <v>1</v>
      </c>
      <c r="P431" s="4">
        <v>45330</v>
      </c>
      <c r="Q431" s="4">
        <f t="shared" ref="Q431:Q493" si="21">P431+366</f>
        <v>45696</v>
      </c>
      <c r="R431" s="2" t="s">
        <v>332</v>
      </c>
      <c r="S431" s="15" t="s">
        <v>2330</v>
      </c>
      <c r="T431" s="12">
        <v>180</v>
      </c>
      <c r="U431" s="12">
        <f t="shared" ref="U431:U492" si="22">T431</f>
        <v>180</v>
      </c>
      <c r="V431" s="15" t="s">
        <v>3080</v>
      </c>
      <c r="W431" s="13" t="s">
        <v>800</v>
      </c>
      <c r="X431" s="13" t="s">
        <v>802</v>
      </c>
      <c r="Y431" s="2" t="s">
        <v>89</v>
      </c>
      <c r="Z431" s="13" t="s">
        <v>802</v>
      </c>
      <c r="AA431" s="2" t="s">
        <v>803</v>
      </c>
      <c r="AB431" s="3">
        <v>45387</v>
      </c>
      <c r="AC431" s="2" t="s">
        <v>332</v>
      </c>
    </row>
    <row r="432" spans="1:29" ht="75" customHeight="1" x14ac:dyDescent="0.25">
      <c r="A432" s="2">
        <v>2024</v>
      </c>
      <c r="B432" s="3">
        <v>45292</v>
      </c>
      <c r="C432" s="3">
        <v>45382</v>
      </c>
      <c r="D432" s="2" t="s">
        <v>75</v>
      </c>
      <c r="E432" s="7" t="s">
        <v>1003</v>
      </c>
      <c r="F432" s="5" t="s">
        <v>1531</v>
      </c>
      <c r="G432" s="8" t="s">
        <v>1532</v>
      </c>
      <c r="H432" s="16" t="s">
        <v>1533</v>
      </c>
      <c r="I432" s="17" t="s">
        <v>84</v>
      </c>
      <c r="J432" s="9" t="s">
        <v>1714</v>
      </c>
      <c r="K432" s="9" t="s">
        <v>1553</v>
      </c>
      <c r="L432" s="9" t="s">
        <v>369</v>
      </c>
      <c r="M432" s="2" t="s">
        <v>86</v>
      </c>
      <c r="N432" s="2" t="s">
        <v>332</v>
      </c>
      <c r="O432" s="5">
        <v>1</v>
      </c>
      <c r="P432" s="4">
        <v>45330</v>
      </c>
      <c r="Q432" s="4">
        <f>P432+366</f>
        <v>45696</v>
      </c>
      <c r="R432" s="2" t="s">
        <v>332</v>
      </c>
      <c r="S432" s="15" t="s">
        <v>2331</v>
      </c>
      <c r="T432" s="12">
        <v>180</v>
      </c>
      <c r="U432" s="12">
        <f>T432</f>
        <v>180</v>
      </c>
      <c r="V432" s="13" t="s">
        <v>3081</v>
      </c>
      <c r="W432" s="13" t="s">
        <v>800</v>
      </c>
      <c r="X432" s="13" t="s">
        <v>802</v>
      </c>
      <c r="Y432" s="2" t="s">
        <v>89</v>
      </c>
      <c r="Z432" s="13" t="s">
        <v>802</v>
      </c>
      <c r="AA432" s="2" t="s">
        <v>803</v>
      </c>
      <c r="AB432" s="3">
        <v>45387</v>
      </c>
      <c r="AC432" s="2" t="s">
        <v>332</v>
      </c>
    </row>
    <row r="433" spans="1:29" ht="75" customHeight="1" x14ac:dyDescent="0.25">
      <c r="A433" s="2">
        <v>2024</v>
      </c>
      <c r="B433" s="3">
        <v>45292</v>
      </c>
      <c r="C433" s="3">
        <v>45382</v>
      </c>
      <c r="D433" s="2" t="s">
        <v>75</v>
      </c>
      <c r="E433" s="7" t="s">
        <v>1004</v>
      </c>
      <c r="F433" s="5" t="s">
        <v>1531</v>
      </c>
      <c r="G433" s="8" t="s">
        <v>1532</v>
      </c>
      <c r="H433" s="16" t="s">
        <v>1533</v>
      </c>
      <c r="I433" s="17" t="s">
        <v>84</v>
      </c>
      <c r="J433" s="9" t="s">
        <v>1715</v>
      </c>
      <c r="K433" s="9" t="s">
        <v>368</v>
      </c>
      <c r="L433" s="9" t="s">
        <v>518</v>
      </c>
      <c r="M433" s="2" t="s">
        <v>87</v>
      </c>
      <c r="N433" s="2" t="s">
        <v>332</v>
      </c>
      <c r="O433" s="5">
        <v>1</v>
      </c>
      <c r="P433" s="4">
        <v>45331</v>
      </c>
      <c r="Q433" s="4">
        <f>P433+366</f>
        <v>45697</v>
      </c>
      <c r="R433" s="2" t="s">
        <v>332</v>
      </c>
      <c r="S433" s="15" t="s">
        <v>2332</v>
      </c>
      <c r="T433" s="12">
        <v>180</v>
      </c>
      <c r="U433" s="12">
        <f>T433</f>
        <v>180</v>
      </c>
      <c r="V433" s="13" t="s">
        <v>3082</v>
      </c>
      <c r="W433" s="13" t="s">
        <v>800</v>
      </c>
      <c r="X433" s="13" t="s">
        <v>802</v>
      </c>
      <c r="Y433" s="2" t="s">
        <v>89</v>
      </c>
      <c r="Z433" s="13" t="s">
        <v>802</v>
      </c>
      <c r="AA433" s="2" t="s">
        <v>803</v>
      </c>
      <c r="AB433" s="3">
        <v>45387</v>
      </c>
      <c r="AC433" s="2" t="s">
        <v>332</v>
      </c>
    </row>
    <row r="434" spans="1:29" ht="75" customHeight="1" x14ac:dyDescent="0.25">
      <c r="A434" s="2">
        <v>2024</v>
      </c>
      <c r="B434" s="3">
        <v>45292</v>
      </c>
      <c r="C434" s="3">
        <v>45382</v>
      </c>
      <c r="D434" s="2" t="s">
        <v>75</v>
      </c>
      <c r="E434" s="7" t="s">
        <v>1005</v>
      </c>
      <c r="F434" s="5" t="s">
        <v>1531</v>
      </c>
      <c r="G434" s="8" t="s">
        <v>1532</v>
      </c>
      <c r="H434" s="16" t="s">
        <v>1533</v>
      </c>
      <c r="I434" s="17" t="s">
        <v>84</v>
      </c>
      <c r="J434" s="9" t="s">
        <v>1716</v>
      </c>
      <c r="K434" s="9" t="s">
        <v>1553</v>
      </c>
      <c r="L434" s="9" t="s">
        <v>416</v>
      </c>
      <c r="M434" s="2" t="s">
        <v>86</v>
      </c>
      <c r="N434" s="2" t="s">
        <v>332</v>
      </c>
      <c r="O434" s="5">
        <v>1</v>
      </c>
      <c r="P434" s="4">
        <v>45331</v>
      </c>
      <c r="Q434" s="4">
        <f t="shared" ref="Q434" si="23">P434+366</f>
        <v>45697</v>
      </c>
      <c r="R434" s="2" t="s">
        <v>332</v>
      </c>
      <c r="S434" s="15" t="s">
        <v>2333</v>
      </c>
      <c r="T434" s="12">
        <v>180</v>
      </c>
      <c r="U434" s="12">
        <f t="shared" ref="U434" si="24">T434</f>
        <v>180</v>
      </c>
      <c r="V434" s="15" t="s">
        <v>3083</v>
      </c>
      <c r="W434" s="13" t="s">
        <v>800</v>
      </c>
      <c r="X434" s="13" t="s">
        <v>802</v>
      </c>
      <c r="Y434" s="2" t="s">
        <v>89</v>
      </c>
      <c r="Z434" s="13" t="s">
        <v>802</v>
      </c>
      <c r="AA434" s="2" t="s">
        <v>803</v>
      </c>
      <c r="AB434" s="3">
        <v>45387</v>
      </c>
      <c r="AC434" s="2" t="s">
        <v>332</v>
      </c>
    </row>
    <row r="435" spans="1:29" ht="75" customHeight="1" x14ac:dyDescent="0.25">
      <c r="A435" s="2">
        <v>2024</v>
      </c>
      <c r="B435" s="3">
        <v>45292</v>
      </c>
      <c r="C435" s="3">
        <v>45382</v>
      </c>
      <c r="D435" s="2" t="s">
        <v>75</v>
      </c>
      <c r="E435" s="7" t="s">
        <v>1006</v>
      </c>
      <c r="F435" s="5" t="s">
        <v>1531</v>
      </c>
      <c r="G435" s="8" t="s">
        <v>1532</v>
      </c>
      <c r="H435" s="16" t="s">
        <v>1533</v>
      </c>
      <c r="I435" s="17" t="s">
        <v>84</v>
      </c>
      <c r="J435" s="9" t="s">
        <v>1717</v>
      </c>
      <c r="K435" s="9" t="s">
        <v>1553</v>
      </c>
      <c r="L435" s="9" t="s">
        <v>516</v>
      </c>
      <c r="M435" s="2" t="s">
        <v>86</v>
      </c>
      <c r="N435" s="2" t="s">
        <v>332</v>
      </c>
      <c r="O435" s="5">
        <v>1</v>
      </c>
      <c r="P435" s="4">
        <v>45331</v>
      </c>
      <c r="Q435" s="4">
        <f>P435+366</f>
        <v>45697</v>
      </c>
      <c r="R435" s="2" t="s">
        <v>332</v>
      </c>
      <c r="S435" s="15" t="s">
        <v>2334</v>
      </c>
      <c r="T435" s="12">
        <v>245.22</v>
      </c>
      <c r="U435" s="12">
        <f>T435</f>
        <v>245.22</v>
      </c>
      <c r="V435" s="15" t="s">
        <v>3084</v>
      </c>
      <c r="W435" s="13" t="s">
        <v>800</v>
      </c>
      <c r="X435" s="13" t="s">
        <v>802</v>
      </c>
      <c r="Y435" s="2" t="s">
        <v>89</v>
      </c>
      <c r="Z435" s="13" t="s">
        <v>802</v>
      </c>
      <c r="AA435" s="2" t="s">
        <v>803</v>
      </c>
      <c r="AB435" s="3">
        <v>45387</v>
      </c>
      <c r="AC435" s="2" t="s">
        <v>332</v>
      </c>
    </row>
    <row r="436" spans="1:29" ht="75" customHeight="1" x14ac:dyDescent="0.25">
      <c r="A436" s="2">
        <v>2024</v>
      </c>
      <c r="B436" s="3">
        <v>45292</v>
      </c>
      <c r="C436" s="3">
        <v>45382</v>
      </c>
      <c r="D436" s="2" t="s">
        <v>75</v>
      </c>
      <c r="E436" s="7" t="s">
        <v>1007</v>
      </c>
      <c r="F436" s="5" t="s">
        <v>1531</v>
      </c>
      <c r="G436" s="8" t="s">
        <v>1532</v>
      </c>
      <c r="H436" s="16" t="s">
        <v>1533</v>
      </c>
      <c r="I436" s="17" t="s">
        <v>84</v>
      </c>
      <c r="J436" s="9" t="s">
        <v>1718</v>
      </c>
      <c r="K436" s="9" t="s">
        <v>501</v>
      </c>
      <c r="L436" s="9" t="s">
        <v>1719</v>
      </c>
      <c r="M436" s="2" t="s">
        <v>87</v>
      </c>
      <c r="N436" s="2" t="s">
        <v>332</v>
      </c>
      <c r="O436" s="5">
        <v>1</v>
      </c>
      <c r="P436" s="4">
        <v>45331</v>
      </c>
      <c r="Q436" s="4">
        <f>P436+366</f>
        <v>45697</v>
      </c>
      <c r="R436" s="2" t="s">
        <v>332</v>
      </c>
      <c r="S436" s="15" t="s">
        <v>2335</v>
      </c>
      <c r="T436" s="12">
        <v>180</v>
      </c>
      <c r="U436" s="12">
        <f>T436</f>
        <v>180</v>
      </c>
      <c r="V436" s="15" t="s">
        <v>3085</v>
      </c>
      <c r="W436" s="13" t="s">
        <v>800</v>
      </c>
      <c r="X436" s="13" t="s">
        <v>802</v>
      </c>
      <c r="Y436" s="2" t="s">
        <v>89</v>
      </c>
      <c r="Z436" s="13" t="s">
        <v>802</v>
      </c>
      <c r="AA436" s="2" t="s">
        <v>803</v>
      </c>
      <c r="AB436" s="3">
        <v>45387</v>
      </c>
      <c r="AC436" s="2" t="s">
        <v>332</v>
      </c>
    </row>
    <row r="437" spans="1:29" ht="75" customHeight="1" x14ac:dyDescent="0.25">
      <c r="A437" s="2">
        <v>2024</v>
      </c>
      <c r="B437" s="3">
        <v>45292</v>
      </c>
      <c r="C437" s="3">
        <v>45382</v>
      </c>
      <c r="D437" s="2" t="s">
        <v>75</v>
      </c>
      <c r="E437" s="7" t="s">
        <v>1008</v>
      </c>
      <c r="F437" s="5" t="s">
        <v>1531</v>
      </c>
      <c r="G437" s="8" t="s">
        <v>1532</v>
      </c>
      <c r="H437" s="16" t="s">
        <v>1533</v>
      </c>
      <c r="I437" s="17" t="s">
        <v>84</v>
      </c>
      <c r="J437" s="9" t="s">
        <v>1720</v>
      </c>
      <c r="K437" s="9" t="s">
        <v>345</v>
      </c>
      <c r="L437" s="9" t="s">
        <v>1721</v>
      </c>
      <c r="M437" s="2" t="s">
        <v>87</v>
      </c>
      <c r="N437" s="2" t="s">
        <v>332</v>
      </c>
      <c r="O437" s="5">
        <v>1</v>
      </c>
      <c r="P437" s="4">
        <v>45331</v>
      </c>
      <c r="Q437" s="4">
        <f>P437+366</f>
        <v>45697</v>
      </c>
      <c r="R437" s="2" t="s">
        <v>332</v>
      </c>
      <c r="S437" s="15" t="s">
        <v>2336</v>
      </c>
      <c r="T437" s="12">
        <v>180</v>
      </c>
      <c r="U437" s="12">
        <f>T437</f>
        <v>180</v>
      </c>
      <c r="V437" s="15" t="s">
        <v>3086</v>
      </c>
      <c r="W437" s="13" t="s">
        <v>800</v>
      </c>
      <c r="X437" s="13" t="s">
        <v>802</v>
      </c>
      <c r="Y437" s="2" t="s">
        <v>89</v>
      </c>
      <c r="Z437" s="13" t="s">
        <v>802</v>
      </c>
      <c r="AA437" s="2" t="s">
        <v>803</v>
      </c>
      <c r="AB437" s="3">
        <v>45387</v>
      </c>
      <c r="AC437" s="2" t="s">
        <v>332</v>
      </c>
    </row>
    <row r="438" spans="1:29" ht="75" customHeight="1" x14ac:dyDescent="0.25">
      <c r="A438" s="2">
        <v>2024</v>
      </c>
      <c r="B438" s="3">
        <v>45292</v>
      </c>
      <c r="C438" s="3">
        <v>45382</v>
      </c>
      <c r="D438" s="2" t="s">
        <v>75</v>
      </c>
      <c r="E438" s="7" t="s">
        <v>1009</v>
      </c>
      <c r="F438" s="5" t="s">
        <v>1531</v>
      </c>
      <c r="G438" s="8" t="s">
        <v>1532</v>
      </c>
      <c r="H438" s="16" t="s">
        <v>1533</v>
      </c>
      <c r="I438" s="17" t="s">
        <v>84</v>
      </c>
      <c r="J438" s="9" t="s">
        <v>1722</v>
      </c>
      <c r="K438" s="9" t="s">
        <v>454</v>
      </c>
      <c r="L438" s="9" t="s">
        <v>408</v>
      </c>
      <c r="M438" s="2" t="s">
        <v>87</v>
      </c>
      <c r="N438" s="2" t="s">
        <v>332</v>
      </c>
      <c r="O438" s="5">
        <v>1</v>
      </c>
      <c r="P438" s="4">
        <v>45331</v>
      </c>
      <c r="Q438" s="4">
        <f>P438+366</f>
        <v>45697</v>
      </c>
      <c r="R438" s="2" t="s">
        <v>332</v>
      </c>
      <c r="S438" s="15" t="s">
        <v>2337</v>
      </c>
      <c r="T438" s="12">
        <v>180</v>
      </c>
      <c r="U438" s="12">
        <f>T438</f>
        <v>180</v>
      </c>
      <c r="V438" s="15" t="s">
        <v>3087</v>
      </c>
      <c r="W438" s="13" t="s">
        <v>800</v>
      </c>
      <c r="X438" s="13" t="s">
        <v>802</v>
      </c>
      <c r="Y438" s="2" t="s">
        <v>89</v>
      </c>
      <c r="Z438" s="13" t="s">
        <v>802</v>
      </c>
      <c r="AA438" s="2" t="s">
        <v>803</v>
      </c>
      <c r="AB438" s="3">
        <v>45387</v>
      </c>
      <c r="AC438" s="2" t="s">
        <v>332</v>
      </c>
    </row>
    <row r="439" spans="1:29" ht="75" customHeight="1" x14ac:dyDescent="0.25">
      <c r="A439" s="2">
        <v>2024</v>
      </c>
      <c r="B439" s="3">
        <v>45292</v>
      </c>
      <c r="C439" s="3">
        <v>45382</v>
      </c>
      <c r="D439" s="2" t="s">
        <v>75</v>
      </c>
      <c r="E439" s="7" t="s">
        <v>1010</v>
      </c>
      <c r="F439" s="5" t="s">
        <v>1531</v>
      </c>
      <c r="G439" s="8" t="s">
        <v>1532</v>
      </c>
      <c r="H439" s="16" t="s">
        <v>1533</v>
      </c>
      <c r="I439" s="17" t="s">
        <v>84</v>
      </c>
      <c r="J439" s="9" t="s">
        <v>1723</v>
      </c>
      <c r="K439" s="9" t="s">
        <v>1704</v>
      </c>
      <c r="L439" s="9" t="s">
        <v>368</v>
      </c>
      <c r="M439" s="2" t="s">
        <v>86</v>
      </c>
      <c r="N439" s="2" t="s">
        <v>332</v>
      </c>
      <c r="O439" s="5">
        <v>1</v>
      </c>
      <c r="P439" s="4">
        <v>45331</v>
      </c>
      <c r="Q439" s="4">
        <f>P439+366</f>
        <v>45697</v>
      </c>
      <c r="R439" s="2" t="s">
        <v>332</v>
      </c>
      <c r="S439" s="15" t="s">
        <v>2338</v>
      </c>
      <c r="T439" s="12">
        <v>180</v>
      </c>
      <c r="U439" s="12">
        <f>T439</f>
        <v>180</v>
      </c>
      <c r="V439" s="13" t="s">
        <v>3088</v>
      </c>
      <c r="W439" s="13" t="s">
        <v>800</v>
      </c>
      <c r="X439" s="13" t="s">
        <v>802</v>
      </c>
      <c r="Y439" s="2" t="s">
        <v>89</v>
      </c>
      <c r="Z439" s="13" t="s">
        <v>802</v>
      </c>
      <c r="AA439" s="2" t="s">
        <v>803</v>
      </c>
      <c r="AB439" s="3">
        <v>45387</v>
      </c>
      <c r="AC439" s="2" t="s">
        <v>332</v>
      </c>
    </row>
    <row r="440" spans="1:29" ht="75" customHeight="1" x14ac:dyDescent="0.25">
      <c r="A440" s="2">
        <v>2024</v>
      </c>
      <c r="B440" s="3">
        <v>45292</v>
      </c>
      <c r="C440" s="3">
        <v>45382</v>
      </c>
      <c r="D440" s="2" t="s">
        <v>75</v>
      </c>
      <c r="E440" s="7" t="s">
        <v>1011</v>
      </c>
      <c r="F440" s="5" t="s">
        <v>1531</v>
      </c>
      <c r="G440" s="8" t="s">
        <v>1532</v>
      </c>
      <c r="H440" s="16" t="s">
        <v>1533</v>
      </c>
      <c r="I440" s="17" t="s">
        <v>84</v>
      </c>
      <c r="J440" s="9" t="s">
        <v>1724</v>
      </c>
      <c r="K440" s="9" t="s">
        <v>334</v>
      </c>
      <c r="L440" s="9" t="s">
        <v>334</v>
      </c>
      <c r="M440" s="2" t="s">
        <v>87</v>
      </c>
      <c r="N440" s="2" t="s">
        <v>332</v>
      </c>
      <c r="O440" s="5">
        <v>1</v>
      </c>
      <c r="P440" s="4">
        <v>45331</v>
      </c>
      <c r="Q440" s="4">
        <f t="shared" si="21"/>
        <v>45697</v>
      </c>
      <c r="R440" s="2" t="s">
        <v>332</v>
      </c>
      <c r="S440" s="15" t="s">
        <v>2339</v>
      </c>
      <c r="T440" s="12">
        <v>180</v>
      </c>
      <c r="U440" s="12">
        <f t="shared" si="22"/>
        <v>180</v>
      </c>
      <c r="V440" s="13" t="s">
        <v>3089</v>
      </c>
      <c r="W440" s="13" t="s">
        <v>800</v>
      </c>
      <c r="X440" s="13" t="s">
        <v>802</v>
      </c>
      <c r="Y440" s="2" t="s">
        <v>89</v>
      </c>
      <c r="Z440" s="13" t="s">
        <v>802</v>
      </c>
      <c r="AA440" s="2" t="s">
        <v>803</v>
      </c>
      <c r="AB440" s="3">
        <v>45387</v>
      </c>
      <c r="AC440" s="2" t="s">
        <v>332</v>
      </c>
    </row>
    <row r="441" spans="1:29" ht="75" customHeight="1" x14ac:dyDescent="0.25">
      <c r="A441" s="2">
        <v>2024</v>
      </c>
      <c r="B441" s="3">
        <v>45292</v>
      </c>
      <c r="C441" s="3">
        <v>45382</v>
      </c>
      <c r="D441" s="2" t="s">
        <v>75</v>
      </c>
      <c r="E441" s="7" t="s">
        <v>1012</v>
      </c>
      <c r="F441" s="5" t="s">
        <v>1531</v>
      </c>
      <c r="G441" s="8" t="s">
        <v>1532</v>
      </c>
      <c r="H441" s="16" t="s">
        <v>1533</v>
      </c>
      <c r="I441" s="17" t="s">
        <v>84</v>
      </c>
      <c r="J441" s="9" t="s">
        <v>1725</v>
      </c>
      <c r="K441" s="9" t="s">
        <v>1726</v>
      </c>
      <c r="L441" s="9" t="s">
        <v>330</v>
      </c>
      <c r="M441" s="2" t="s">
        <v>87</v>
      </c>
      <c r="N441" s="2" t="s">
        <v>332</v>
      </c>
      <c r="O441" s="5">
        <v>1</v>
      </c>
      <c r="P441" s="4">
        <v>45331</v>
      </c>
      <c r="Q441" s="4">
        <f t="shared" si="21"/>
        <v>45697</v>
      </c>
      <c r="R441" s="2" t="s">
        <v>332</v>
      </c>
      <c r="S441" s="15" t="s">
        <v>2340</v>
      </c>
      <c r="T441" s="12">
        <v>180</v>
      </c>
      <c r="U441" s="12">
        <f t="shared" si="22"/>
        <v>180</v>
      </c>
      <c r="V441" s="13" t="s">
        <v>3090</v>
      </c>
      <c r="W441" s="13" t="s">
        <v>800</v>
      </c>
      <c r="X441" s="13" t="s">
        <v>802</v>
      </c>
      <c r="Y441" s="2" t="s">
        <v>89</v>
      </c>
      <c r="Z441" s="13" t="s">
        <v>802</v>
      </c>
      <c r="AA441" s="2" t="s">
        <v>803</v>
      </c>
      <c r="AB441" s="3">
        <v>45387</v>
      </c>
      <c r="AC441" s="2" t="s">
        <v>332</v>
      </c>
    </row>
    <row r="442" spans="1:29" ht="75" customHeight="1" x14ac:dyDescent="0.25">
      <c r="A442" s="2">
        <v>2024</v>
      </c>
      <c r="B442" s="3">
        <v>45292</v>
      </c>
      <c r="C442" s="3">
        <v>45382</v>
      </c>
      <c r="D442" s="2" t="s">
        <v>75</v>
      </c>
      <c r="E442" s="7" t="s">
        <v>1013</v>
      </c>
      <c r="F442" s="5" t="s">
        <v>1531</v>
      </c>
      <c r="G442" s="8" t="s">
        <v>1532</v>
      </c>
      <c r="H442" s="16" t="s">
        <v>1533</v>
      </c>
      <c r="I442" s="17" t="s">
        <v>84</v>
      </c>
      <c r="J442" s="9" t="s">
        <v>1727</v>
      </c>
      <c r="K442" s="9" t="s">
        <v>1728</v>
      </c>
      <c r="L442" s="9" t="s">
        <v>355</v>
      </c>
      <c r="M442" s="2" t="s">
        <v>87</v>
      </c>
      <c r="N442" s="2" t="s">
        <v>332</v>
      </c>
      <c r="O442" s="5">
        <v>1</v>
      </c>
      <c r="P442" s="4">
        <v>45331</v>
      </c>
      <c r="Q442" s="4">
        <f>P442+366</f>
        <v>45697</v>
      </c>
      <c r="R442" s="2" t="s">
        <v>332</v>
      </c>
      <c r="S442" s="15" t="s">
        <v>2341</v>
      </c>
      <c r="T442" s="12">
        <v>180</v>
      </c>
      <c r="U442" s="12">
        <f>T442</f>
        <v>180</v>
      </c>
      <c r="V442" s="15" t="s">
        <v>3091</v>
      </c>
      <c r="W442" s="13" t="s">
        <v>800</v>
      </c>
      <c r="X442" s="13" t="s">
        <v>802</v>
      </c>
      <c r="Y442" s="2" t="s">
        <v>89</v>
      </c>
      <c r="Z442" s="13" t="s">
        <v>802</v>
      </c>
      <c r="AA442" s="2" t="s">
        <v>803</v>
      </c>
      <c r="AB442" s="3">
        <v>45387</v>
      </c>
      <c r="AC442" s="2" t="s">
        <v>332</v>
      </c>
    </row>
    <row r="443" spans="1:29" ht="75" customHeight="1" x14ac:dyDescent="0.25">
      <c r="A443" s="2">
        <v>2024</v>
      </c>
      <c r="B443" s="3">
        <v>45292</v>
      </c>
      <c r="C443" s="3">
        <v>45382</v>
      </c>
      <c r="D443" s="2" t="s">
        <v>75</v>
      </c>
      <c r="E443" s="7" t="s">
        <v>1014</v>
      </c>
      <c r="F443" s="5" t="s">
        <v>1531</v>
      </c>
      <c r="G443" s="8" t="s">
        <v>1532</v>
      </c>
      <c r="H443" s="16" t="s">
        <v>1533</v>
      </c>
      <c r="I443" s="17" t="s">
        <v>84</v>
      </c>
      <c r="J443" s="9" t="s">
        <v>1729</v>
      </c>
      <c r="K443" s="9" t="s">
        <v>1704</v>
      </c>
      <c r="L443" s="9" t="s">
        <v>368</v>
      </c>
      <c r="M443" s="2" t="s">
        <v>87</v>
      </c>
      <c r="N443" s="2" t="s">
        <v>332</v>
      </c>
      <c r="O443" s="5">
        <v>1</v>
      </c>
      <c r="P443" s="4">
        <v>45331</v>
      </c>
      <c r="Q443" s="4">
        <f>P443+366</f>
        <v>45697</v>
      </c>
      <c r="R443" s="2" t="s">
        <v>332</v>
      </c>
      <c r="S443" s="15" t="s">
        <v>2342</v>
      </c>
      <c r="T443" s="12">
        <v>180</v>
      </c>
      <c r="U443" s="12">
        <f>T443</f>
        <v>180</v>
      </c>
      <c r="V443" s="15" t="s">
        <v>3092</v>
      </c>
      <c r="W443" s="13" t="s">
        <v>800</v>
      </c>
      <c r="X443" s="13" t="s">
        <v>802</v>
      </c>
      <c r="Y443" s="2" t="s">
        <v>89</v>
      </c>
      <c r="Z443" s="13" t="s">
        <v>802</v>
      </c>
      <c r="AA443" s="2" t="s">
        <v>803</v>
      </c>
      <c r="AB443" s="3">
        <v>45387</v>
      </c>
      <c r="AC443" s="2" t="s">
        <v>332</v>
      </c>
    </row>
    <row r="444" spans="1:29" ht="75" customHeight="1" x14ac:dyDescent="0.25">
      <c r="A444" s="2">
        <v>2024</v>
      </c>
      <c r="B444" s="3">
        <v>45292</v>
      </c>
      <c r="C444" s="3">
        <v>45382</v>
      </c>
      <c r="D444" s="2" t="s">
        <v>75</v>
      </c>
      <c r="E444" s="7" t="s">
        <v>1015</v>
      </c>
      <c r="F444" s="5" t="s">
        <v>1531</v>
      </c>
      <c r="G444" s="8" t="s">
        <v>1532</v>
      </c>
      <c r="H444" s="16" t="s">
        <v>1533</v>
      </c>
      <c r="I444" s="17" t="s">
        <v>84</v>
      </c>
      <c r="J444" s="9" t="s">
        <v>1730</v>
      </c>
      <c r="K444" s="9" t="s">
        <v>368</v>
      </c>
      <c r="L444" s="9" t="s">
        <v>1546</v>
      </c>
      <c r="M444" s="2" t="s">
        <v>87</v>
      </c>
      <c r="N444" s="2" t="s">
        <v>332</v>
      </c>
      <c r="O444" s="5">
        <v>1</v>
      </c>
      <c r="P444" s="4">
        <v>45331</v>
      </c>
      <c r="Q444" s="4">
        <f>P444+366</f>
        <v>45697</v>
      </c>
      <c r="R444" s="2" t="s">
        <v>332</v>
      </c>
      <c r="S444" s="15" t="s">
        <v>2343</v>
      </c>
      <c r="T444" s="12">
        <v>180</v>
      </c>
      <c r="U444" s="12">
        <f>T444</f>
        <v>180</v>
      </c>
      <c r="V444" s="15" t="s">
        <v>3093</v>
      </c>
      <c r="W444" s="13" t="s">
        <v>800</v>
      </c>
      <c r="X444" s="13" t="s">
        <v>802</v>
      </c>
      <c r="Y444" s="2" t="s">
        <v>89</v>
      </c>
      <c r="Z444" s="13" t="s">
        <v>802</v>
      </c>
      <c r="AA444" s="2" t="s">
        <v>803</v>
      </c>
      <c r="AB444" s="3">
        <v>45387</v>
      </c>
      <c r="AC444" s="2" t="s">
        <v>332</v>
      </c>
    </row>
    <row r="445" spans="1:29" ht="75" customHeight="1" x14ac:dyDescent="0.25">
      <c r="A445" s="2">
        <v>2024</v>
      </c>
      <c r="B445" s="3">
        <v>45292</v>
      </c>
      <c r="C445" s="3">
        <v>45382</v>
      </c>
      <c r="D445" s="2" t="s">
        <v>75</v>
      </c>
      <c r="E445" s="7" t="s">
        <v>1016</v>
      </c>
      <c r="F445" s="5" t="s">
        <v>1531</v>
      </c>
      <c r="G445" s="8" t="s">
        <v>1532</v>
      </c>
      <c r="H445" s="16" t="s">
        <v>1533</v>
      </c>
      <c r="I445" s="17" t="s">
        <v>84</v>
      </c>
      <c r="J445" s="9" t="s">
        <v>1731</v>
      </c>
      <c r="K445" s="9" t="s">
        <v>429</v>
      </c>
      <c r="L445" s="9" t="s">
        <v>325</v>
      </c>
      <c r="M445" s="2" t="s">
        <v>86</v>
      </c>
      <c r="N445" s="2" t="s">
        <v>332</v>
      </c>
      <c r="O445" s="5">
        <v>1</v>
      </c>
      <c r="P445" s="4">
        <v>45331</v>
      </c>
      <c r="Q445" s="4">
        <f t="shared" si="21"/>
        <v>45697</v>
      </c>
      <c r="R445" s="2" t="s">
        <v>332</v>
      </c>
      <c r="S445" s="15" t="s">
        <v>2344</v>
      </c>
      <c r="T445" s="12">
        <v>180</v>
      </c>
      <c r="U445" s="12">
        <f t="shared" si="22"/>
        <v>180</v>
      </c>
      <c r="V445" s="13" t="s">
        <v>3094</v>
      </c>
      <c r="W445" s="13" t="s">
        <v>800</v>
      </c>
      <c r="X445" s="13" t="s">
        <v>802</v>
      </c>
      <c r="Y445" s="2" t="s">
        <v>89</v>
      </c>
      <c r="Z445" s="13" t="s">
        <v>802</v>
      </c>
      <c r="AA445" s="2" t="s">
        <v>803</v>
      </c>
      <c r="AB445" s="3">
        <v>45387</v>
      </c>
      <c r="AC445" s="2" t="s">
        <v>332</v>
      </c>
    </row>
    <row r="446" spans="1:29" ht="75" customHeight="1" x14ac:dyDescent="0.25">
      <c r="A446" s="2">
        <v>2024</v>
      </c>
      <c r="B446" s="3">
        <v>45292</v>
      </c>
      <c r="C446" s="3">
        <v>45382</v>
      </c>
      <c r="D446" s="2" t="s">
        <v>75</v>
      </c>
      <c r="E446" s="7" t="s">
        <v>1017</v>
      </c>
      <c r="F446" s="5" t="s">
        <v>1531</v>
      </c>
      <c r="G446" s="8" t="s">
        <v>1532</v>
      </c>
      <c r="H446" s="16" t="s">
        <v>1533</v>
      </c>
      <c r="I446" s="17" t="s">
        <v>84</v>
      </c>
      <c r="J446" s="9" t="s">
        <v>1732</v>
      </c>
      <c r="K446" s="9" t="s">
        <v>334</v>
      </c>
      <c r="L446" s="9" t="s">
        <v>328</v>
      </c>
      <c r="M446" s="2" t="s">
        <v>86</v>
      </c>
      <c r="N446" s="2" t="s">
        <v>332</v>
      </c>
      <c r="O446" s="5">
        <v>1</v>
      </c>
      <c r="P446" s="4">
        <v>45343</v>
      </c>
      <c r="Q446" s="4">
        <f t="shared" si="21"/>
        <v>45709</v>
      </c>
      <c r="R446" s="2" t="s">
        <v>332</v>
      </c>
      <c r="S446" s="15" t="s">
        <v>2345</v>
      </c>
      <c r="T446" s="12">
        <v>180</v>
      </c>
      <c r="U446" s="12">
        <f t="shared" si="22"/>
        <v>180</v>
      </c>
      <c r="V446" s="13" t="s">
        <v>3095</v>
      </c>
      <c r="W446" s="13" t="s">
        <v>800</v>
      </c>
      <c r="X446" s="13" t="s">
        <v>802</v>
      </c>
      <c r="Y446" s="2" t="s">
        <v>89</v>
      </c>
      <c r="Z446" s="13" t="s">
        <v>802</v>
      </c>
      <c r="AA446" s="2" t="s">
        <v>803</v>
      </c>
      <c r="AB446" s="3">
        <v>45387</v>
      </c>
      <c r="AC446" s="2" t="s">
        <v>332</v>
      </c>
    </row>
    <row r="447" spans="1:29" ht="75" customHeight="1" x14ac:dyDescent="0.25">
      <c r="A447" s="2">
        <v>2024</v>
      </c>
      <c r="B447" s="3">
        <v>45292</v>
      </c>
      <c r="C447" s="3">
        <v>45382</v>
      </c>
      <c r="D447" s="2" t="s">
        <v>75</v>
      </c>
      <c r="E447" s="7" t="s">
        <v>1018</v>
      </c>
      <c r="F447" s="5" t="s">
        <v>1531</v>
      </c>
      <c r="G447" s="8" t="s">
        <v>1532</v>
      </c>
      <c r="H447" s="16" t="s">
        <v>1533</v>
      </c>
      <c r="I447" s="17" t="s">
        <v>84</v>
      </c>
      <c r="J447" s="9" t="s">
        <v>1733</v>
      </c>
      <c r="K447" s="9" t="s">
        <v>1734</v>
      </c>
      <c r="L447" s="9" t="s">
        <v>328</v>
      </c>
      <c r="M447" s="2" t="s">
        <v>86</v>
      </c>
      <c r="N447" s="2" t="s">
        <v>332</v>
      </c>
      <c r="O447" s="5">
        <v>1</v>
      </c>
      <c r="P447" s="4">
        <v>45331</v>
      </c>
      <c r="Q447" s="4">
        <f t="shared" si="21"/>
        <v>45697</v>
      </c>
      <c r="R447" s="2" t="s">
        <v>332</v>
      </c>
      <c r="S447" s="15" t="s">
        <v>2346</v>
      </c>
      <c r="T447" s="12">
        <v>180</v>
      </c>
      <c r="U447" s="12">
        <f t="shared" si="22"/>
        <v>180</v>
      </c>
      <c r="V447" s="13" t="s">
        <v>3096</v>
      </c>
      <c r="W447" s="13" t="s">
        <v>800</v>
      </c>
      <c r="X447" s="13" t="s">
        <v>802</v>
      </c>
      <c r="Y447" s="2" t="s">
        <v>89</v>
      </c>
      <c r="Z447" s="13" t="s">
        <v>802</v>
      </c>
      <c r="AA447" s="2" t="s">
        <v>803</v>
      </c>
      <c r="AB447" s="3">
        <v>45387</v>
      </c>
      <c r="AC447" s="2" t="s">
        <v>332</v>
      </c>
    </row>
    <row r="448" spans="1:29" ht="75" customHeight="1" x14ac:dyDescent="0.25">
      <c r="A448" s="2">
        <v>2024</v>
      </c>
      <c r="B448" s="3">
        <v>45292</v>
      </c>
      <c r="C448" s="3">
        <v>45382</v>
      </c>
      <c r="D448" s="2" t="s">
        <v>75</v>
      </c>
      <c r="E448" s="7" t="s">
        <v>1019</v>
      </c>
      <c r="F448" s="5" t="s">
        <v>1531</v>
      </c>
      <c r="G448" s="8" t="s">
        <v>1532</v>
      </c>
      <c r="H448" s="16" t="s">
        <v>1533</v>
      </c>
      <c r="I448" s="17" t="s">
        <v>84</v>
      </c>
      <c r="J448" s="9" t="s">
        <v>1735</v>
      </c>
      <c r="K448" s="9" t="s">
        <v>334</v>
      </c>
      <c r="L448" s="9" t="s">
        <v>328</v>
      </c>
      <c r="M448" s="2" t="s">
        <v>86</v>
      </c>
      <c r="N448" s="2" t="s">
        <v>332</v>
      </c>
      <c r="O448" s="5">
        <v>1</v>
      </c>
      <c r="P448" s="4">
        <v>45331</v>
      </c>
      <c r="Q448" s="4">
        <f t="shared" si="21"/>
        <v>45697</v>
      </c>
      <c r="R448" s="2" t="s">
        <v>332</v>
      </c>
      <c r="S448" s="15" t="s">
        <v>2347</v>
      </c>
      <c r="T448" s="12">
        <v>180</v>
      </c>
      <c r="U448" s="12">
        <f t="shared" si="22"/>
        <v>180</v>
      </c>
      <c r="V448" s="13" t="s">
        <v>3097</v>
      </c>
      <c r="W448" s="13" t="s">
        <v>800</v>
      </c>
      <c r="X448" s="13" t="s">
        <v>802</v>
      </c>
      <c r="Y448" s="2" t="s">
        <v>89</v>
      </c>
      <c r="Z448" s="13" t="s">
        <v>802</v>
      </c>
      <c r="AA448" s="2" t="s">
        <v>803</v>
      </c>
      <c r="AB448" s="3">
        <v>45387</v>
      </c>
      <c r="AC448" s="2" t="s">
        <v>332</v>
      </c>
    </row>
    <row r="449" spans="1:29" ht="75" customHeight="1" x14ac:dyDescent="0.25">
      <c r="A449" s="2">
        <v>2024</v>
      </c>
      <c r="B449" s="3">
        <v>45292</v>
      </c>
      <c r="C449" s="3">
        <v>45382</v>
      </c>
      <c r="D449" s="2" t="s">
        <v>75</v>
      </c>
      <c r="E449" s="7" t="s">
        <v>1020</v>
      </c>
      <c r="F449" s="5" t="s">
        <v>1531</v>
      </c>
      <c r="G449" s="8" t="s">
        <v>1532</v>
      </c>
      <c r="H449" s="16" t="s">
        <v>1533</v>
      </c>
      <c r="I449" s="17" t="s">
        <v>84</v>
      </c>
      <c r="J449" s="9" t="s">
        <v>1736</v>
      </c>
      <c r="K449" s="9" t="s">
        <v>493</v>
      </c>
      <c r="L449" s="9" t="s">
        <v>426</v>
      </c>
      <c r="M449" s="2" t="s">
        <v>87</v>
      </c>
      <c r="N449" s="2" t="s">
        <v>332</v>
      </c>
      <c r="O449" s="5">
        <v>1</v>
      </c>
      <c r="P449" s="4">
        <v>45331</v>
      </c>
      <c r="Q449" s="4">
        <f t="shared" si="21"/>
        <v>45697</v>
      </c>
      <c r="R449" s="2" t="s">
        <v>332</v>
      </c>
      <c r="S449" s="15" t="s">
        <v>2348</v>
      </c>
      <c r="T449" s="12">
        <v>180</v>
      </c>
      <c r="U449" s="12">
        <f t="shared" si="22"/>
        <v>180</v>
      </c>
      <c r="V449" s="13" t="s">
        <v>3098</v>
      </c>
      <c r="W449" s="13" t="s">
        <v>800</v>
      </c>
      <c r="X449" s="13" t="s">
        <v>802</v>
      </c>
      <c r="Y449" s="2" t="s">
        <v>89</v>
      </c>
      <c r="Z449" s="13" t="s">
        <v>802</v>
      </c>
      <c r="AA449" s="2" t="s">
        <v>803</v>
      </c>
      <c r="AB449" s="3">
        <v>45387</v>
      </c>
      <c r="AC449" s="2" t="s">
        <v>332</v>
      </c>
    </row>
    <row r="450" spans="1:29" ht="75" customHeight="1" x14ac:dyDescent="0.25">
      <c r="A450" s="2">
        <v>2024</v>
      </c>
      <c r="B450" s="3">
        <v>45292</v>
      </c>
      <c r="C450" s="3">
        <v>45382</v>
      </c>
      <c r="D450" s="2" t="s">
        <v>75</v>
      </c>
      <c r="E450" s="7" t="s">
        <v>1021</v>
      </c>
      <c r="F450" s="5" t="s">
        <v>1531</v>
      </c>
      <c r="G450" s="8" t="s">
        <v>1532</v>
      </c>
      <c r="H450" s="16" t="s">
        <v>1533</v>
      </c>
      <c r="I450" s="17" t="s">
        <v>84</v>
      </c>
      <c r="J450" s="9" t="s">
        <v>1737</v>
      </c>
      <c r="K450" s="9" t="s">
        <v>493</v>
      </c>
      <c r="L450" s="9" t="s">
        <v>426</v>
      </c>
      <c r="M450" s="2" t="s">
        <v>87</v>
      </c>
      <c r="N450" s="2" t="s">
        <v>332</v>
      </c>
      <c r="O450" s="5">
        <v>1</v>
      </c>
      <c r="P450" s="4">
        <v>45331</v>
      </c>
      <c r="Q450" s="4">
        <f>P450+366</f>
        <v>45697</v>
      </c>
      <c r="R450" s="2" t="s">
        <v>332</v>
      </c>
      <c r="S450" s="15" t="s">
        <v>2349</v>
      </c>
      <c r="T450" s="12">
        <v>180</v>
      </c>
      <c r="U450" s="12">
        <f>T450</f>
        <v>180</v>
      </c>
      <c r="V450" s="15" t="s">
        <v>3099</v>
      </c>
      <c r="W450" s="13" t="s">
        <v>800</v>
      </c>
      <c r="X450" s="13" t="s">
        <v>802</v>
      </c>
      <c r="Y450" s="2" t="s">
        <v>89</v>
      </c>
      <c r="Z450" s="13" t="s">
        <v>802</v>
      </c>
      <c r="AA450" s="2" t="s">
        <v>803</v>
      </c>
      <c r="AB450" s="3">
        <v>45387</v>
      </c>
      <c r="AC450" s="2" t="s">
        <v>332</v>
      </c>
    </row>
    <row r="451" spans="1:29" ht="75" customHeight="1" x14ac:dyDescent="0.25">
      <c r="A451" s="2">
        <v>2024</v>
      </c>
      <c r="B451" s="3">
        <v>45292</v>
      </c>
      <c r="C451" s="3">
        <v>45382</v>
      </c>
      <c r="D451" s="2" t="s">
        <v>75</v>
      </c>
      <c r="E451" s="7" t="s">
        <v>1022</v>
      </c>
      <c r="F451" s="5" t="s">
        <v>1531</v>
      </c>
      <c r="G451" s="8" t="s">
        <v>1532</v>
      </c>
      <c r="H451" s="16" t="s">
        <v>1533</v>
      </c>
      <c r="I451" s="17" t="s">
        <v>84</v>
      </c>
      <c r="J451" s="9" t="s">
        <v>1738</v>
      </c>
      <c r="K451" s="9" t="s">
        <v>416</v>
      </c>
      <c r="L451" s="9" t="s">
        <v>1739</v>
      </c>
      <c r="M451" s="2" t="s">
        <v>86</v>
      </c>
      <c r="N451" s="2" t="s">
        <v>332</v>
      </c>
      <c r="O451" s="5">
        <v>1</v>
      </c>
      <c r="P451" s="4">
        <v>45331</v>
      </c>
      <c r="Q451" s="4">
        <f t="shared" si="21"/>
        <v>45697</v>
      </c>
      <c r="R451" s="2" t="s">
        <v>332</v>
      </c>
      <c r="S451" s="15" t="s">
        <v>2350</v>
      </c>
      <c r="T451" s="12">
        <v>180</v>
      </c>
      <c r="U451" s="12">
        <f t="shared" si="22"/>
        <v>180</v>
      </c>
      <c r="V451" s="13" t="s">
        <v>3100</v>
      </c>
      <c r="W451" s="13" t="s">
        <v>800</v>
      </c>
      <c r="X451" s="13" t="s">
        <v>802</v>
      </c>
      <c r="Y451" s="2" t="s">
        <v>89</v>
      </c>
      <c r="Z451" s="13" t="s">
        <v>802</v>
      </c>
      <c r="AA451" s="2" t="s">
        <v>803</v>
      </c>
      <c r="AB451" s="3">
        <v>45387</v>
      </c>
      <c r="AC451" s="2" t="s">
        <v>332</v>
      </c>
    </row>
    <row r="452" spans="1:29" ht="75" customHeight="1" x14ac:dyDescent="0.25">
      <c r="A452" s="2">
        <v>2024</v>
      </c>
      <c r="B452" s="3">
        <v>45292</v>
      </c>
      <c r="C452" s="3">
        <v>45382</v>
      </c>
      <c r="D452" s="2" t="s">
        <v>75</v>
      </c>
      <c r="E452" s="7" t="s">
        <v>1023</v>
      </c>
      <c r="F452" s="5" t="s">
        <v>1531</v>
      </c>
      <c r="G452" s="8" t="s">
        <v>1532</v>
      </c>
      <c r="H452" s="16" t="s">
        <v>1533</v>
      </c>
      <c r="I452" s="17" t="s">
        <v>84</v>
      </c>
      <c r="J452" s="9" t="s">
        <v>1740</v>
      </c>
      <c r="K452" s="9" t="s">
        <v>1638</v>
      </c>
      <c r="L452" s="9" t="s">
        <v>343</v>
      </c>
      <c r="M452" s="2" t="s">
        <v>86</v>
      </c>
      <c r="N452" s="2" t="s">
        <v>332</v>
      </c>
      <c r="O452" s="5">
        <v>1</v>
      </c>
      <c r="P452" s="4">
        <v>45331</v>
      </c>
      <c r="Q452" s="4">
        <f t="shared" si="21"/>
        <v>45697</v>
      </c>
      <c r="R452" s="2" t="s">
        <v>332</v>
      </c>
      <c r="S452" s="15" t="s">
        <v>2351</v>
      </c>
      <c r="T452" s="12">
        <v>180</v>
      </c>
      <c r="U452" s="12">
        <f t="shared" si="22"/>
        <v>180</v>
      </c>
      <c r="V452" s="13" t="s">
        <v>3101</v>
      </c>
      <c r="W452" s="13" t="s">
        <v>800</v>
      </c>
      <c r="X452" s="13" t="s">
        <v>802</v>
      </c>
      <c r="Y452" s="2" t="s">
        <v>89</v>
      </c>
      <c r="Z452" s="13" t="s">
        <v>802</v>
      </c>
      <c r="AA452" s="2" t="s">
        <v>803</v>
      </c>
      <c r="AB452" s="3">
        <v>45387</v>
      </c>
      <c r="AC452" s="2" t="s">
        <v>332</v>
      </c>
    </row>
    <row r="453" spans="1:29" ht="75" customHeight="1" x14ac:dyDescent="0.25">
      <c r="A453" s="2">
        <v>2024</v>
      </c>
      <c r="B453" s="3">
        <v>45292</v>
      </c>
      <c r="C453" s="3">
        <v>45382</v>
      </c>
      <c r="D453" s="2" t="s">
        <v>75</v>
      </c>
      <c r="E453" s="7" t="s">
        <v>1024</v>
      </c>
      <c r="F453" s="5" t="s">
        <v>1531</v>
      </c>
      <c r="G453" s="8" t="s">
        <v>1532</v>
      </c>
      <c r="H453" s="16" t="s">
        <v>1533</v>
      </c>
      <c r="I453" s="17" t="s">
        <v>84</v>
      </c>
      <c r="J453" s="9" t="s">
        <v>1741</v>
      </c>
      <c r="K453" s="9" t="s">
        <v>1742</v>
      </c>
      <c r="L453" s="9" t="s">
        <v>481</v>
      </c>
      <c r="M453" s="2" t="s">
        <v>87</v>
      </c>
      <c r="N453" s="2" t="s">
        <v>332</v>
      </c>
      <c r="O453" s="5">
        <v>1</v>
      </c>
      <c r="P453" s="4">
        <v>45331</v>
      </c>
      <c r="Q453" s="4">
        <f t="shared" si="21"/>
        <v>45697</v>
      </c>
      <c r="R453" s="2" t="s">
        <v>332</v>
      </c>
      <c r="S453" s="15" t="s">
        <v>2352</v>
      </c>
      <c r="T453" s="12">
        <v>180</v>
      </c>
      <c r="U453" s="12">
        <f t="shared" si="22"/>
        <v>180</v>
      </c>
      <c r="V453" s="13" t="s">
        <v>3102</v>
      </c>
      <c r="W453" s="13" t="s">
        <v>800</v>
      </c>
      <c r="X453" s="13" t="s">
        <v>802</v>
      </c>
      <c r="Y453" s="2" t="s">
        <v>89</v>
      </c>
      <c r="Z453" s="13" t="s">
        <v>802</v>
      </c>
      <c r="AA453" s="2" t="s">
        <v>803</v>
      </c>
      <c r="AB453" s="3">
        <v>45387</v>
      </c>
      <c r="AC453" s="2" t="s">
        <v>332</v>
      </c>
    </row>
    <row r="454" spans="1:29" ht="75" customHeight="1" x14ac:dyDescent="0.25">
      <c r="A454" s="2">
        <v>2024</v>
      </c>
      <c r="B454" s="3">
        <v>45292</v>
      </c>
      <c r="C454" s="3">
        <v>45382</v>
      </c>
      <c r="D454" s="2" t="s">
        <v>75</v>
      </c>
      <c r="E454" s="7" t="s">
        <v>1025</v>
      </c>
      <c r="F454" s="5" t="s">
        <v>1531</v>
      </c>
      <c r="G454" s="8" t="s">
        <v>1532</v>
      </c>
      <c r="H454" s="16" t="s">
        <v>1533</v>
      </c>
      <c r="I454" s="17" t="s">
        <v>84</v>
      </c>
      <c r="J454" s="9" t="s">
        <v>1743</v>
      </c>
      <c r="K454" s="9" t="s">
        <v>334</v>
      </c>
      <c r="L454" s="9" t="s">
        <v>345</v>
      </c>
      <c r="M454" s="2" t="s">
        <v>86</v>
      </c>
      <c r="N454" s="2" t="s">
        <v>332</v>
      </c>
      <c r="O454" s="5">
        <v>1</v>
      </c>
      <c r="P454" s="4">
        <v>45331</v>
      </c>
      <c r="Q454" s="4">
        <f t="shared" si="21"/>
        <v>45697</v>
      </c>
      <c r="R454" s="2" t="s">
        <v>332</v>
      </c>
      <c r="S454" s="15" t="s">
        <v>2353</v>
      </c>
      <c r="T454" s="12">
        <v>180</v>
      </c>
      <c r="U454" s="12">
        <f t="shared" si="22"/>
        <v>180</v>
      </c>
      <c r="V454" s="15" t="s">
        <v>3103</v>
      </c>
      <c r="W454" s="13" t="s">
        <v>800</v>
      </c>
      <c r="X454" s="13" t="s">
        <v>802</v>
      </c>
      <c r="Y454" s="2" t="s">
        <v>89</v>
      </c>
      <c r="Z454" s="13" t="s">
        <v>802</v>
      </c>
      <c r="AA454" s="2" t="s">
        <v>803</v>
      </c>
      <c r="AB454" s="3">
        <v>45387</v>
      </c>
      <c r="AC454" s="2" t="s">
        <v>332</v>
      </c>
    </row>
    <row r="455" spans="1:29" ht="75" customHeight="1" x14ac:dyDescent="0.25">
      <c r="A455" s="2">
        <v>2024</v>
      </c>
      <c r="B455" s="3">
        <v>45292</v>
      </c>
      <c r="C455" s="3">
        <v>45382</v>
      </c>
      <c r="D455" s="2" t="s">
        <v>75</v>
      </c>
      <c r="E455" s="7" t="s">
        <v>1026</v>
      </c>
      <c r="F455" s="5" t="s">
        <v>1531</v>
      </c>
      <c r="G455" s="8" t="s">
        <v>1532</v>
      </c>
      <c r="H455" s="16" t="s">
        <v>1533</v>
      </c>
      <c r="I455" s="17" t="s">
        <v>84</v>
      </c>
      <c r="J455" s="9" t="s">
        <v>1744</v>
      </c>
      <c r="K455" s="9" t="s">
        <v>1609</v>
      </c>
      <c r="L455" s="9" t="s">
        <v>359</v>
      </c>
      <c r="M455" s="2" t="s">
        <v>86</v>
      </c>
      <c r="N455" s="2" t="s">
        <v>332</v>
      </c>
      <c r="O455" s="5">
        <v>1</v>
      </c>
      <c r="P455" s="4">
        <v>45331</v>
      </c>
      <c r="Q455" s="4">
        <f t="shared" si="21"/>
        <v>45697</v>
      </c>
      <c r="R455" s="2" t="s">
        <v>332</v>
      </c>
      <c r="S455" s="15" t="s">
        <v>2354</v>
      </c>
      <c r="T455" s="12">
        <v>180</v>
      </c>
      <c r="U455" s="12">
        <f t="shared" si="22"/>
        <v>180</v>
      </c>
      <c r="V455" s="13" t="s">
        <v>3104</v>
      </c>
      <c r="W455" s="13" t="s">
        <v>800</v>
      </c>
      <c r="X455" s="13" t="s">
        <v>802</v>
      </c>
      <c r="Y455" s="2" t="s">
        <v>89</v>
      </c>
      <c r="Z455" s="13" t="s">
        <v>802</v>
      </c>
      <c r="AA455" s="2" t="s">
        <v>803</v>
      </c>
      <c r="AB455" s="3">
        <v>45387</v>
      </c>
      <c r="AC455" s="2" t="s">
        <v>332</v>
      </c>
    </row>
    <row r="456" spans="1:29" ht="75" customHeight="1" x14ac:dyDescent="0.25">
      <c r="A456" s="2">
        <v>2024</v>
      </c>
      <c r="B456" s="3">
        <v>45292</v>
      </c>
      <c r="C456" s="3">
        <v>45382</v>
      </c>
      <c r="D456" s="2" t="s">
        <v>75</v>
      </c>
      <c r="E456" s="7" t="s">
        <v>1027</v>
      </c>
      <c r="F456" s="5" t="s">
        <v>1531</v>
      </c>
      <c r="G456" s="8" t="s">
        <v>1532</v>
      </c>
      <c r="H456" s="16" t="s">
        <v>1533</v>
      </c>
      <c r="I456" s="17" t="s">
        <v>84</v>
      </c>
      <c r="J456" s="9" t="s">
        <v>1745</v>
      </c>
      <c r="K456" s="9" t="s">
        <v>351</v>
      </c>
      <c r="L456" s="9" t="s">
        <v>334</v>
      </c>
      <c r="M456" s="2" t="s">
        <v>86</v>
      </c>
      <c r="N456" s="2" t="s">
        <v>332</v>
      </c>
      <c r="O456" s="5">
        <v>1</v>
      </c>
      <c r="P456" s="4">
        <v>45331</v>
      </c>
      <c r="Q456" s="4">
        <f t="shared" si="21"/>
        <v>45697</v>
      </c>
      <c r="R456" s="2" t="s">
        <v>332</v>
      </c>
      <c r="S456" s="15" t="s">
        <v>2355</v>
      </c>
      <c r="T456" s="12">
        <v>180</v>
      </c>
      <c r="U456" s="12">
        <f t="shared" si="22"/>
        <v>180</v>
      </c>
      <c r="V456" s="15" t="s">
        <v>3105</v>
      </c>
      <c r="W456" s="13" t="s">
        <v>800</v>
      </c>
      <c r="X456" s="13" t="s">
        <v>802</v>
      </c>
      <c r="Y456" s="2" t="s">
        <v>89</v>
      </c>
      <c r="Z456" s="13" t="s">
        <v>802</v>
      </c>
      <c r="AA456" s="2" t="s">
        <v>803</v>
      </c>
      <c r="AB456" s="3">
        <v>45387</v>
      </c>
      <c r="AC456" s="2" t="s">
        <v>332</v>
      </c>
    </row>
    <row r="457" spans="1:29" ht="75" customHeight="1" x14ac:dyDescent="0.25">
      <c r="A457" s="2">
        <v>2024</v>
      </c>
      <c r="B457" s="3">
        <v>45292</v>
      </c>
      <c r="C457" s="3">
        <v>45382</v>
      </c>
      <c r="D457" s="2" t="s">
        <v>75</v>
      </c>
      <c r="E457" s="7" t="s">
        <v>1028</v>
      </c>
      <c r="F457" s="5" t="s">
        <v>1531</v>
      </c>
      <c r="G457" s="8" t="s">
        <v>1532</v>
      </c>
      <c r="H457" s="16" t="s">
        <v>1533</v>
      </c>
      <c r="I457" s="17" t="s">
        <v>84</v>
      </c>
      <c r="J457" s="9" t="s">
        <v>1709</v>
      </c>
      <c r="K457" s="9" t="s">
        <v>334</v>
      </c>
      <c r="L457" s="9" t="s">
        <v>330</v>
      </c>
      <c r="M457" s="2" t="s">
        <v>86</v>
      </c>
      <c r="N457" s="2" t="s">
        <v>332</v>
      </c>
      <c r="O457" s="5">
        <v>1</v>
      </c>
      <c r="P457" s="4">
        <v>45331</v>
      </c>
      <c r="Q457" s="4">
        <f t="shared" si="21"/>
        <v>45697</v>
      </c>
      <c r="R457" s="2" t="s">
        <v>332</v>
      </c>
      <c r="S457" s="15" t="s">
        <v>2356</v>
      </c>
      <c r="T457" s="12">
        <v>180</v>
      </c>
      <c r="U457" s="12">
        <f t="shared" si="22"/>
        <v>180</v>
      </c>
      <c r="V457" s="15" t="s">
        <v>3106</v>
      </c>
      <c r="W457" s="13" t="s">
        <v>800</v>
      </c>
      <c r="X457" s="13" t="s">
        <v>802</v>
      </c>
      <c r="Y457" s="2" t="s">
        <v>89</v>
      </c>
      <c r="Z457" s="13" t="s">
        <v>802</v>
      </c>
      <c r="AA457" s="2" t="s">
        <v>803</v>
      </c>
      <c r="AB457" s="3">
        <v>45387</v>
      </c>
      <c r="AC457" s="2" t="s">
        <v>332</v>
      </c>
    </row>
    <row r="458" spans="1:29" ht="75" customHeight="1" x14ac:dyDescent="0.25">
      <c r="A458" s="2">
        <v>2024</v>
      </c>
      <c r="B458" s="3">
        <v>45292</v>
      </c>
      <c r="C458" s="3">
        <v>45382</v>
      </c>
      <c r="D458" s="2" t="s">
        <v>75</v>
      </c>
      <c r="E458" s="7" t="s">
        <v>1029</v>
      </c>
      <c r="F458" s="5" t="s">
        <v>1531</v>
      </c>
      <c r="G458" s="8" t="s">
        <v>1532</v>
      </c>
      <c r="H458" s="16" t="s">
        <v>1533</v>
      </c>
      <c r="I458" s="17" t="s">
        <v>84</v>
      </c>
      <c r="J458" s="9" t="s">
        <v>1746</v>
      </c>
      <c r="K458" s="9" t="s">
        <v>359</v>
      </c>
      <c r="L458" s="9" t="s">
        <v>426</v>
      </c>
      <c r="M458" s="2" t="s">
        <v>87</v>
      </c>
      <c r="N458" s="2" t="s">
        <v>332</v>
      </c>
      <c r="O458" s="5">
        <v>1</v>
      </c>
      <c r="P458" s="4">
        <v>45331</v>
      </c>
      <c r="Q458" s="4">
        <f t="shared" si="21"/>
        <v>45697</v>
      </c>
      <c r="R458" s="2" t="s">
        <v>332</v>
      </c>
      <c r="S458" s="15" t="s">
        <v>2357</v>
      </c>
      <c r="T458" s="12">
        <v>180</v>
      </c>
      <c r="U458" s="12">
        <f t="shared" si="22"/>
        <v>180</v>
      </c>
      <c r="V458" s="15" t="s">
        <v>3107</v>
      </c>
      <c r="W458" s="13" t="s">
        <v>800</v>
      </c>
      <c r="X458" s="13" t="s">
        <v>802</v>
      </c>
      <c r="Y458" s="2" t="s">
        <v>89</v>
      </c>
      <c r="Z458" s="13" t="s">
        <v>802</v>
      </c>
      <c r="AA458" s="2" t="s">
        <v>803</v>
      </c>
      <c r="AB458" s="3">
        <v>45387</v>
      </c>
      <c r="AC458" s="2" t="s">
        <v>332</v>
      </c>
    </row>
    <row r="459" spans="1:29" ht="75" customHeight="1" x14ac:dyDescent="0.25">
      <c r="A459" s="2">
        <v>2024</v>
      </c>
      <c r="B459" s="3">
        <v>45292</v>
      </c>
      <c r="C459" s="3">
        <v>45382</v>
      </c>
      <c r="D459" s="2" t="s">
        <v>75</v>
      </c>
      <c r="E459" s="7" t="s">
        <v>1030</v>
      </c>
      <c r="F459" s="5" t="s">
        <v>1531</v>
      </c>
      <c r="G459" s="8" t="s">
        <v>1532</v>
      </c>
      <c r="H459" s="16" t="s">
        <v>1533</v>
      </c>
      <c r="I459" s="17" t="s">
        <v>84</v>
      </c>
      <c r="J459" s="9" t="s">
        <v>1747</v>
      </c>
      <c r="K459" s="9" t="s">
        <v>466</v>
      </c>
      <c r="L459" s="9" t="s">
        <v>1748</v>
      </c>
      <c r="M459" s="2" t="s">
        <v>87</v>
      </c>
      <c r="N459" s="2" t="s">
        <v>332</v>
      </c>
      <c r="O459" s="5">
        <v>1</v>
      </c>
      <c r="P459" s="4">
        <v>45331</v>
      </c>
      <c r="Q459" s="4">
        <f t="shared" si="21"/>
        <v>45697</v>
      </c>
      <c r="R459" s="2" t="s">
        <v>332</v>
      </c>
      <c r="S459" s="15" t="s">
        <v>2358</v>
      </c>
      <c r="T459" s="12">
        <v>180</v>
      </c>
      <c r="U459" s="12">
        <f t="shared" si="22"/>
        <v>180</v>
      </c>
      <c r="V459" s="13" t="s">
        <v>3108</v>
      </c>
      <c r="W459" s="13" t="s">
        <v>800</v>
      </c>
      <c r="X459" s="13" t="s">
        <v>802</v>
      </c>
      <c r="Y459" s="2" t="s">
        <v>89</v>
      </c>
      <c r="Z459" s="13" t="s">
        <v>802</v>
      </c>
      <c r="AA459" s="2" t="s">
        <v>803</v>
      </c>
      <c r="AB459" s="3">
        <v>45387</v>
      </c>
      <c r="AC459" s="2" t="s">
        <v>332</v>
      </c>
    </row>
    <row r="460" spans="1:29" ht="75" customHeight="1" x14ac:dyDescent="0.25">
      <c r="A460" s="2">
        <v>2024</v>
      </c>
      <c r="B460" s="3">
        <v>45292</v>
      </c>
      <c r="C460" s="3">
        <v>45382</v>
      </c>
      <c r="D460" s="2" t="s">
        <v>75</v>
      </c>
      <c r="E460" s="7" t="s">
        <v>1031</v>
      </c>
      <c r="F460" s="5" t="s">
        <v>1531</v>
      </c>
      <c r="G460" s="8" t="s">
        <v>1532</v>
      </c>
      <c r="H460" s="16" t="s">
        <v>1533</v>
      </c>
      <c r="I460" s="17" t="s">
        <v>84</v>
      </c>
      <c r="J460" s="9" t="s">
        <v>1749</v>
      </c>
      <c r="K460" s="9" t="s">
        <v>1750</v>
      </c>
      <c r="L460" s="9" t="s">
        <v>1751</v>
      </c>
      <c r="M460" s="2" t="s">
        <v>87</v>
      </c>
      <c r="N460" s="2" t="s">
        <v>332</v>
      </c>
      <c r="O460" s="5">
        <v>1</v>
      </c>
      <c r="P460" s="4">
        <v>45331</v>
      </c>
      <c r="Q460" s="4">
        <f t="shared" si="21"/>
        <v>45697</v>
      </c>
      <c r="R460" s="2" t="s">
        <v>332</v>
      </c>
      <c r="S460" s="15" t="s">
        <v>2359</v>
      </c>
      <c r="T460" s="12">
        <v>180</v>
      </c>
      <c r="U460" s="12">
        <f t="shared" si="22"/>
        <v>180</v>
      </c>
      <c r="V460" s="15" t="s">
        <v>3109</v>
      </c>
      <c r="W460" s="13" t="s">
        <v>800</v>
      </c>
      <c r="X460" s="13" t="s">
        <v>802</v>
      </c>
      <c r="Y460" s="2" t="s">
        <v>89</v>
      </c>
      <c r="Z460" s="13" t="s">
        <v>802</v>
      </c>
      <c r="AA460" s="2" t="s">
        <v>803</v>
      </c>
      <c r="AB460" s="3">
        <v>45387</v>
      </c>
      <c r="AC460" s="2" t="s">
        <v>332</v>
      </c>
    </row>
    <row r="461" spans="1:29" ht="75" customHeight="1" x14ac:dyDescent="0.25">
      <c r="A461" s="2">
        <v>2024</v>
      </c>
      <c r="B461" s="3">
        <v>45292</v>
      </c>
      <c r="C461" s="3">
        <v>45382</v>
      </c>
      <c r="D461" s="2" t="s">
        <v>75</v>
      </c>
      <c r="E461" s="7" t="s">
        <v>1032</v>
      </c>
      <c r="F461" s="5" t="s">
        <v>1531</v>
      </c>
      <c r="G461" s="8" t="s">
        <v>1532</v>
      </c>
      <c r="H461" s="16" t="s">
        <v>1533</v>
      </c>
      <c r="I461" s="17" t="s">
        <v>84</v>
      </c>
      <c r="J461" s="9" t="s">
        <v>1752</v>
      </c>
      <c r="K461" s="9" t="s">
        <v>534</v>
      </c>
      <c r="L461" s="9" t="s">
        <v>345</v>
      </c>
      <c r="M461" s="2" t="s">
        <v>86</v>
      </c>
      <c r="N461" s="2" t="s">
        <v>332</v>
      </c>
      <c r="O461" s="5">
        <v>1</v>
      </c>
      <c r="P461" s="4">
        <v>45331</v>
      </c>
      <c r="Q461" s="4">
        <f t="shared" si="21"/>
        <v>45697</v>
      </c>
      <c r="R461" s="2" t="s">
        <v>332</v>
      </c>
      <c r="S461" s="15" t="s">
        <v>2360</v>
      </c>
      <c r="T461" s="12">
        <v>180</v>
      </c>
      <c r="U461" s="12">
        <f t="shared" si="22"/>
        <v>180</v>
      </c>
      <c r="V461" s="15" t="s">
        <v>3110</v>
      </c>
      <c r="W461" s="13" t="s">
        <v>800</v>
      </c>
      <c r="X461" s="13" t="s">
        <v>802</v>
      </c>
      <c r="Y461" s="2" t="s">
        <v>89</v>
      </c>
      <c r="Z461" s="13" t="s">
        <v>802</v>
      </c>
      <c r="AA461" s="2" t="s">
        <v>803</v>
      </c>
      <c r="AB461" s="3">
        <v>45387</v>
      </c>
      <c r="AC461" s="2" t="s">
        <v>332</v>
      </c>
    </row>
    <row r="462" spans="1:29" ht="75" customHeight="1" x14ac:dyDescent="0.25">
      <c r="A462" s="2">
        <v>2024</v>
      </c>
      <c r="B462" s="3">
        <v>45292</v>
      </c>
      <c r="C462" s="3">
        <v>45382</v>
      </c>
      <c r="D462" s="2" t="s">
        <v>75</v>
      </c>
      <c r="E462" s="7" t="s">
        <v>1033</v>
      </c>
      <c r="F462" s="5" t="s">
        <v>1531</v>
      </c>
      <c r="G462" s="8" t="s">
        <v>1532</v>
      </c>
      <c r="H462" s="16" t="s">
        <v>1533</v>
      </c>
      <c r="I462" s="17" t="s">
        <v>84</v>
      </c>
      <c r="J462" s="9" t="s">
        <v>402</v>
      </c>
      <c r="K462" s="9" t="s">
        <v>345</v>
      </c>
      <c r="L462" s="9" t="s">
        <v>1753</v>
      </c>
      <c r="M462" s="2" t="s">
        <v>87</v>
      </c>
      <c r="N462" s="2" t="s">
        <v>332</v>
      </c>
      <c r="O462" s="5">
        <v>1</v>
      </c>
      <c r="P462" s="4">
        <v>45331</v>
      </c>
      <c r="Q462" s="4">
        <f t="shared" si="21"/>
        <v>45697</v>
      </c>
      <c r="R462" s="2" t="s">
        <v>332</v>
      </c>
      <c r="S462" s="15" t="s">
        <v>2361</v>
      </c>
      <c r="T462" s="12">
        <v>180</v>
      </c>
      <c r="U462" s="12">
        <f t="shared" si="22"/>
        <v>180</v>
      </c>
      <c r="V462" s="15" t="s">
        <v>3110</v>
      </c>
      <c r="W462" s="13" t="s">
        <v>800</v>
      </c>
      <c r="X462" s="13" t="s">
        <v>802</v>
      </c>
      <c r="Y462" s="2" t="s">
        <v>89</v>
      </c>
      <c r="Z462" s="13" t="s">
        <v>802</v>
      </c>
      <c r="AA462" s="2" t="s">
        <v>803</v>
      </c>
      <c r="AB462" s="3">
        <v>45387</v>
      </c>
      <c r="AC462" s="2" t="s">
        <v>332</v>
      </c>
    </row>
    <row r="463" spans="1:29" ht="75" customHeight="1" x14ac:dyDescent="0.25">
      <c r="A463" s="2">
        <v>2024</v>
      </c>
      <c r="B463" s="3">
        <v>45292</v>
      </c>
      <c r="C463" s="3">
        <v>45382</v>
      </c>
      <c r="D463" s="2" t="s">
        <v>75</v>
      </c>
      <c r="E463" s="7" t="s">
        <v>1034</v>
      </c>
      <c r="F463" s="5" t="s">
        <v>1531</v>
      </c>
      <c r="G463" s="8" t="s">
        <v>1532</v>
      </c>
      <c r="H463" s="16" t="s">
        <v>1533</v>
      </c>
      <c r="I463" s="17" t="s">
        <v>84</v>
      </c>
      <c r="J463" s="9" t="s">
        <v>1691</v>
      </c>
      <c r="K463" s="9" t="s">
        <v>534</v>
      </c>
      <c r="L463" s="9" t="s">
        <v>1754</v>
      </c>
      <c r="M463" s="2" t="s">
        <v>86</v>
      </c>
      <c r="N463" s="2" t="s">
        <v>332</v>
      </c>
      <c r="O463" s="5">
        <v>1</v>
      </c>
      <c r="P463" s="4">
        <v>45331</v>
      </c>
      <c r="Q463" s="4">
        <f>P463+366</f>
        <v>45697</v>
      </c>
      <c r="R463" s="2" t="s">
        <v>332</v>
      </c>
      <c r="S463" s="15" t="s">
        <v>2362</v>
      </c>
      <c r="T463" s="12">
        <v>180</v>
      </c>
      <c r="U463" s="12">
        <f>T463</f>
        <v>180</v>
      </c>
      <c r="V463" s="15" t="s">
        <v>3111</v>
      </c>
      <c r="W463" s="13" t="s">
        <v>800</v>
      </c>
      <c r="X463" s="13" t="s">
        <v>802</v>
      </c>
      <c r="Y463" s="2" t="s">
        <v>89</v>
      </c>
      <c r="Z463" s="13" t="s">
        <v>802</v>
      </c>
      <c r="AA463" s="2" t="s">
        <v>803</v>
      </c>
      <c r="AB463" s="3">
        <v>45387</v>
      </c>
      <c r="AC463" s="2" t="s">
        <v>332</v>
      </c>
    </row>
    <row r="464" spans="1:29" ht="75" customHeight="1" x14ac:dyDescent="0.25">
      <c r="A464" s="2">
        <v>2024</v>
      </c>
      <c r="B464" s="3">
        <v>45292</v>
      </c>
      <c r="C464" s="3">
        <v>45382</v>
      </c>
      <c r="D464" s="2" t="s">
        <v>75</v>
      </c>
      <c r="E464" s="7" t="s">
        <v>1035</v>
      </c>
      <c r="F464" s="5" t="s">
        <v>1531</v>
      </c>
      <c r="G464" s="8" t="s">
        <v>1532</v>
      </c>
      <c r="H464" s="16" t="s">
        <v>1533</v>
      </c>
      <c r="I464" s="17" t="s">
        <v>84</v>
      </c>
      <c r="J464" s="9" t="s">
        <v>1755</v>
      </c>
      <c r="K464" s="9" t="s">
        <v>1756</v>
      </c>
      <c r="L464" s="9" t="s">
        <v>1592</v>
      </c>
      <c r="M464" s="2" t="s">
        <v>87</v>
      </c>
      <c r="N464" s="2" t="s">
        <v>332</v>
      </c>
      <c r="O464" s="5">
        <v>1</v>
      </c>
      <c r="P464" s="4">
        <v>45331</v>
      </c>
      <c r="Q464" s="4">
        <f>P464+366</f>
        <v>45697</v>
      </c>
      <c r="R464" s="2" t="s">
        <v>332</v>
      </c>
      <c r="S464" s="15" t="s">
        <v>2363</v>
      </c>
      <c r="T464" s="12">
        <v>180</v>
      </c>
      <c r="U464" s="12">
        <f>T464</f>
        <v>180</v>
      </c>
      <c r="V464" s="15" t="s">
        <v>3112</v>
      </c>
      <c r="W464" s="13" t="s">
        <v>800</v>
      </c>
      <c r="X464" s="13" t="s">
        <v>802</v>
      </c>
      <c r="Y464" s="2" t="s">
        <v>89</v>
      </c>
      <c r="Z464" s="13" t="s">
        <v>802</v>
      </c>
      <c r="AA464" s="2" t="s">
        <v>803</v>
      </c>
      <c r="AB464" s="3">
        <v>45387</v>
      </c>
      <c r="AC464" s="2" t="s">
        <v>332</v>
      </c>
    </row>
    <row r="465" spans="1:29" ht="75" customHeight="1" x14ac:dyDescent="0.25">
      <c r="A465" s="2">
        <v>2024</v>
      </c>
      <c r="B465" s="3">
        <v>45292</v>
      </c>
      <c r="C465" s="3">
        <v>45382</v>
      </c>
      <c r="D465" s="2" t="s">
        <v>75</v>
      </c>
      <c r="E465" s="7" t="s">
        <v>1036</v>
      </c>
      <c r="F465" s="5" t="s">
        <v>1531</v>
      </c>
      <c r="G465" s="8" t="s">
        <v>1532</v>
      </c>
      <c r="H465" s="16" t="s">
        <v>1533</v>
      </c>
      <c r="I465" s="17" t="s">
        <v>84</v>
      </c>
      <c r="J465" s="9" t="s">
        <v>1757</v>
      </c>
      <c r="K465" s="9" t="s">
        <v>534</v>
      </c>
      <c r="L465" s="9" t="s">
        <v>345</v>
      </c>
      <c r="M465" s="2" t="s">
        <v>86</v>
      </c>
      <c r="N465" s="2" t="s">
        <v>332</v>
      </c>
      <c r="O465" s="5">
        <v>1</v>
      </c>
      <c r="P465" s="4">
        <v>45331</v>
      </c>
      <c r="Q465" s="4">
        <f>P465+366</f>
        <v>45697</v>
      </c>
      <c r="R465" s="2" t="s">
        <v>332</v>
      </c>
      <c r="S465" s="15" t="s">
        <v>2364</v>
      </c>
      <c r="T465" s="12">
        <v>180</v>
      </c>
      <c r="U465" s="12">
        <f>T465</f>
        <v>180</v>
      </c>
      <c r="V465" s="13" t="s">
        <v>3113</v>
      </c>
      <c r="W465" s="13" t="s">
        <v>800</v>
      </c>
      <c r="X465" s="13" t="s">
        <v>802</v>
      </c>
      <c r="Y465" s="2" t="s">
        <v>89</v>
      </c>
      <c r="Z465" s="13" t="s">
        <v>802</v>
      </c>
      <c r="AA465" s="2" t="s">
        <v>803</v>
      </c>
      <c r="AB465" s="3">
        <v>45387</v>
      </c>
      <c r="AC465" s="2" t="s">
        <v>332</v>
      </c>
    </row>
    <row r="466" spans="1:29" ht="75" customHeight="1" x14ac:dyDescent="0.25">
      <c r="A466" s="2">
        <v>2024</v>
      </c>
      <c r="B466" s="3">
        <v>45292</v>
      </c>
      <c r="C466" s="3">
        <v>45382</v>
      </c>
      <c r="D466" s="2" t="s">
        <v>75</v>
      </c>
      <c r="E466" s="7" t="s">
        <v>1037</v>
      </c>
      <c r="F466" s="5" t="s">
        <v>1531</v>
      </c>
      <c r="G466" s="8" t="s">
        <v>1532</v>
      </c>
      <c r="H466" s="16" t="s">
        <v>1533</v>
      </c>
      <c r="I466" s="17" t="s">
        <v>84</v>
      </c>
      <c r="J466" s="9" t="s">
        <v>524</v>
      </c>
      <c r="K466" s="9" t="s">
        <v>354</v>
      </c>
      <c r="L466" s="9" t="s">
        <v>357</v>
      </c>
      <c r="M466" s="2" t="s">
        <v>87</v>
      </c>
      <c r="N466" s="2" t="s">
        <v>332</v>
      </c>
      <c r="O466" s="5">
        <v>1</v>
      </c>
      <c r="P466" s="4">
        <v>45343</v>
      </c>
      <c r="Q466" s="4">
        <f t="shared" si="21"/>
        <v>45709</v>
      </c>
      <c r="R466" s="2" t="s">
        <v>332</v>
      </c>
      <c r="S466" s="15" t="s">
        <v>2365</v>
      </c>
      <c r="T466" s="12">
        <v>180</v>
      </c>
      <c r="U466" s="12">
        <f t="shared" si="22"/>
        <v>180</v>
      </c>
      <c r="V466" s="13" t="s">
        <v>3114</v>
      </c>
      <c r="W466" s="13" t="s">
        <v>800</v>
      </c>
      <c r="X466" s="13" t="s">
        <v>802</v>
      </c>
      <c r="Y466" s="2" t="s">
        <v>89</v>
      </c>
      <c r="Z466" s="13" t="s">
        <v>802</v>
      </c>
      <c r="AA466" s="2" t="s">
        <v>803</v>
      </c>
      <c r="AB466" s="3">
        <v>45387</v>
      </c>
      <c r="AC466" s="2" t="s">
        <v>332</v>
      </c>
    </row>
    <row r="467" spans="1:29" ht="75" customHeight="1" x14ac:dyDescent="0.25">
      <c r="A467" s="2">
        <v>2024</v>
      </c>
      <c r="B467" s="3">
        <v>45292</v>
      </c>
      <c r="C467" s="3">
        <v>45382</v>
      </c>
      <c r="D467" s="2" t="s">
        <v>75</v>
      </c>
      <c r="E467" s="7" t="s">
        <v>1038</v>
      </c>
      <c r="F467" s="5" t="s">
        <v>1531</v>
      </c>
      <c r="G467" s="8" t="s">
        <v>1532</v>
      </c>
      <c r="H467" s="16" t="s">
        <v>1533</v>
      </c>
      <c r="I467" s="17" t="s">
        <v>84</v>
      </c>
      <c r="J467" s="9" t="s">
        <v>1758</v>
      </c>
      <c r="K467" s="9" t="s">
        <v>368</v>
      </c>
      <c r="L467" s="9" t="s">
        <v>1759</v>
      </c>
      <c r="M467" s="2" t="s">
        <v>87</v>
      </c>
      <c r="N467" s="2" t="s">
        <v>332</v>
      </c>
      <c r="O467" s="5">
        <v>1</v>
      </c>
      <c r="P467" s="4">
        <v>45343</v>
      </c>
      <c r="Q467" s="4">
        <f t="shared" si="21"/>
        <v>45709</v>
      </c>
      <c r="R467" s="2" t="s">
        <v>332</v>
      </c>
      <c r="S467" s="15" t="s">
        <v>2366</v>
      </c>
      <c r="T467" s="12">
        <v>180</v>
      </c>
      <c r="U467" s="12">
        <f t="shared" si="22"/>
        <v>180</v>
      </c>
      <c r="V467" s="13" t="s">
        <v>3115</v>
      </c>
      <c r="W467" s="13" t="s">
        <v>800</v>
      </c>
      <c r="X467" s="13" t="s">
        <v>802</v>
      </c>
      <c r="Y467" s="2" t="s">
        <v>89</v>
      </c>
      <c r="Z467" s="13" t="s">
        <v>802</v>
      </c>
      <c r="AA467" s="2" t="s">
        <v>803</v>
      </c>
      <c r="AB467" s="3">
        <v>45387</v>
      </c>
      <c r="AC467" s="2" t="s">
        <v>332</v>
      </c>
    </row>
    <row r="468" spans="1:29" ht="75" customHeight="1" x14ac:dyDescent="0.25">
      <c r="A468" s="2">
        <v>2024</v>
      </c>
      <c r="B468" s="3">
        <v>45292</v>
      </c>
      <c r="C468" s="3">
        <v>45382</v>
      </c>
      <c r="D468" s="2" t="s">
        <v>75</v>
      </c>
      <c r="E468" s="7" t="s">
        <v>1039</v>
      </c>
      <c r="F468" s="5" t="s">
        <v>1531</v>
      </c>
      <c r="G468" s="8" t="s">
        <v>1532</v>
      </c>
      <c r="H468" s="16" t="s">
        <v>1533</v>
      </c>
      <c r="I468" s="17" t="s">
        <v>84</v>
      </c>
      <c r="J468" s="9" t="s">
        <v>1760</v>
      </c>
      <c r="K468" s="9" t="s">
        <v>416</v>
      </c>
      <c r="L468" s="9" t="s">
        <v>357</v>
      </c>
      <c r="M468" s="2" t="s">
        <v>86</v>
      </c>
      <c r="N468" s="2" t="s">
        <v>332</v>
      </c>
      <c r="O468" s="5">
        <v>1</v>
      </c>
      <c r="P468" s="4">
        <v>45334</v>
      </c>
      <c r="Q468" s="4">
        <f t="shared" si="21"/>
        <v>45700</v>
      </c>
      <c r="R468" s="2" t="s">
        <v>332</v>
      </c>
      <c r="S468" s="15" t="s">
        <v>2367</v>
      </c>
      <c r="T468" s="12">
        <v>587.70000000000005</v>
      </c>
      <c r="U468" s="12">
        <f t="shared" si="22"/>
        <v>587.70000000000005</v>
      </c>
      <c r="V468" s="13" t="s">
        <v>3116</v>
      </c>
      <c r="W468" s="13" t="s">
        <v>800</v>
      </c>
      <c r="X468" s="13" t="s">
        <v>802</v>
      </c>
      <c r="Y468" s="2" t="s">
        <v>89</v>
      </c>
      <c r="Z468" s="13" t="s">
        <v>802</v>
      </c>
      <c r="AA468" s="2" t="s">
        <v>803</v>
      </c>
      <c r="AB468" s="3">
        <v>45387</v>
      </c>
      <c r="AC468" s="2" t="s">
        <v>332</v>
      </c>
    </row>
    <row r="469" spans="1:29" ht="75" customHeight="1" x14ac:dyDescent="0.25">
      <c r="A469" s="2">
        <v>2024</v>
      </c>
      <c r="B469" s="3">
        <v>45292</v>
      </c>
      <c r="C469" s="3">
        <v>45382</v>
      </c>
      <c r="D469" s="2" t="s">
        <v>75</v>
      </c>
      <c r="E469" s="7" t="s">
        <v>1040</v>
      </c>
      <c r="F469" s="5" t="s">
        <v>1531</v>
      </c>
      <c r="G469" s="8" t="s">
        <v>1532</v>
      </c>
      <c r="H469" s="16" t="s">
        <v>1533</v>
      </c>
      <c r="I469" s="17" t="s">
        <v>84</v>
      </c>
      <c r="J469" s="9" t="s">
        <v>1757</v>
      </c>
      <c r="K469" s="9" t="s">
        <v>330</v>
      </c>
      <c r="L469" s="9" t="s">
        <v>349</v>
      </c>
      <c r="M469" s="2" t="s">
        <v>86</v>
      </c>
      <c r="N469" s="2" t="s">
        <v>332</v>
      </c>
      <c r="O469" s="5">
        <v>1</v>
      </c>
      <c r="P469" s="4">
        <v>45335</v>
      </c>
      <c r="Q469" s="4">
        <f t="shared" si="21"/>
        <v>45701</v>
      </c>
      <c r="R469" s="2" t="s">
        <v>332</v>
      </c>
      <c r="S469" s="15" t="s">
        <v>2368</v>
      </c>
      <c r="T469" s="12">
        <v>956.34</v>
      </c>
      <c r="U469" s="12">
        <f t="shared" si="22"/>
        <v>956.34</v>
      </c>
      <c r="V469" s="13" t="s">
        <v>3117</v>
      </c>
      <c r="W469" s="13" t="s">
        <v>800</v>
      </c>
      <c r="X469" s="13" t="s">
        <v>802</v>
      </c>
      <c r="Y469" s="2" t="s">
        <v>89</v>
      </c>
      <c r="Z469" s="13" t="s">
        <v>802</v>
      </c>
      <c r="AA469" s="2" t="s">
        <v>803</v>
      </c>
      <c r="AB469" s="3">
        <v>45387</v>
      </c>
      <c r="AC469" s="2" t="s">
        <v>332</v>
      </c>
    </row>
    <row r="470" spans="1:29" ht="75" customHeight="1" x14ac:dyDescent="0.25">
      <c r="A470" s="2">
        <v>2024</v>
      </c>
      <c r="B470" s="3">
        <v>45292</v>
      </c>
      <c r="C470" s="3">
        <v>45382</v>
      </c>
      <c r="D470" s="2" t="s">
        <v>75</v>
      </c>
      <c r="E470" s="7" t="s">
        <v>1041</v>
      </c>
      <c r="F470" s="5" t="s">
        <v>1531</v>
      </c>
      <c r="G470" s="8" t="s">
        <v>1532</v>
      </c>
      <c r="H470" s="16" t="s">
        <v>1533</v>
      </c>
      <c r="I470" s="17" t="s">
        <v>84</v>
      </c>
      <c r="J470" s="9" t="s">
        <v>1761</v>
      </c>
      <c r="K470" s="9" t="s">
        <v>1762</v>
      </c>
      <c r="L470" s="9" t="s">
        <v>1537</v>
      </c>
      <c r="M470" s="2" t="s">
        <v>86</v>
      </c>
      <c r="N470" s="2" t="s">
        <v>332</v>
      </c>
      <c r="O470" s="5">
        <v>1</v>
      </c>
      <c r="P470" s="4">
        <v>45336</v>
      </c>
      <c r="Q470" s="4">
        <f t="shared" si="21"/>
        <v>45702</v>
      </c>
      <c r="R470" s="2" t="s">
        <v>332</v>
      </c>
      <c r="S470" s="15" t="s">
        <v>2369</v>
      </c>
      <c r="T470" s="12">
        <v>180</v>
      </c>
      <c r="U470" s="12">
        <f t="shared" si="22"/>
        <v>180</v>
      </c>
      <c r="V470" s="13" t="s">
        <v>3118</v>
      </c>
      <c r="W470" s="13" t="s">
        <v>800</v>
      </c>
      <c r="X470" s="13" t="s">
        <v>802</v>
      </c>
      <c r="Y470" s="2" t="s">
        <v>89</v>
      </c>
      <c r="Z470" s="13" t="s">
        <v>802</v>
      </c>
      <c r="AA470" s="2" t="s">
        <v>803</v>
      </c>
      <c r="AB470" s="3">
        <v>45387</v>
      </c>
      <c r="AC470" s="2" t="s">
        <v>332</v>
      </c>
    </row>
    <row r="471" spans="1:29" ht="75" customHeight="1" x14ac:dyDescent="0.25">
      <c r="A471" s="2">
        <v>2024</v>
      </c>
      <c r="B471" s="3">
        <v>45292</v>
      </c>
      <c r="C471" s="3">
        <v>45382</v>
      </c>
      <c r="D471" s="2" t="s">
        <v>75</v>
      </c>
      <c r="E471" s="7" t="s">
        <v>1042</v>
      </c>
      <c r="F471" s="5" t="s">
        <v>1531</v>
      </c>
      <c r="G471" s="8" t="s">
        <v>1532</v>
      </c>
      <c r="H471" s="16" t="s">
        <v>1533</v>
      </c>
      <c r="I471" s="17" t="s">
        <v>84</v>
      </c>
      <c r="J471" s="9" t="s">
        <v>1763</v>
      </c>
      <c r="K471" s="9" t="s">
        <v>330</v>
      </c>
      <c r="L471" s="9" t="s">
        <v>368</v>
      </c>
      <c r="M471" s="2" t="s">
        <v>86</v>
      </c>
      <c r="N471" s="2" t="s">
        <v>332</v>
      </c>
      <c r="O471" s="5">
        <v>1</v>
      </c>
      <c r="P471" s="4">
        <v>45336</v>
      </c>
      <c r="Q471" s="4">
        <f t="shared" si="21"/>
        <v>45702</v>
      </c>
      <c r="R471" s="2" t="s">
        <v>332</v>
      </c>
      <c r="S471" s="15" t="s">
        <v>2370</v>
      </c>
      <c r="T471" s="12">
        <v>224.99</v>
      </c>
      <c r="U471" s="12">
        <f t="shared" si="22"/>
        <v>224.99</v>
      </c>
      <c r="V471" s="15" t="s">
        <v>3119</v>
      </c>
      <c r="W471" s="13" t="s">
        <v>800</v>
      </c>
      <c r="X471" s="13" t="s">
        <v>802</v>
      </c>
      <c r="Y471" s="2" t="s">
        <v>89</v>
      </c>
      <c r="Z471" s="13" t="s">
        <v>802</v>
      </c>
      <c r="AA471" s="2" t="s">
        <v>803</v>
      </c>
      <c r="AB471" s="3">
        <v>45387</v>
      </c>
      <c r="AC471" s="2" t="s">
        <v>332</v>
      </c>
    </row>
    <row r="472" spans="1:29" ht="75" customHeight="1" x14ac:dyDescent="0.25">
      <c r="A472" s="2">
        <v>2024</v>
      </c>
      <c r="B472" s="3">
        <v>45292</v>
      </c>
      <c r="C472" s="3">
        <v>45382</v>
      </c>
      <c r="D472" s="2" t="s">
        <v>75</v>
      </c>
      <c r="E472" s="7" t="s">
        <v>1043</v>
      </c>
      <c r="F472" s="5" t="s">
        <v>1531</v>
      </c>
      <c r="G472" s="8" t="s">
        <v>1532</v>
      </c>
      <c r="H472" s="16" t="s">
        <v>1533</v>
      </c>
      <c r="I472" s="17" t="s">
        <v>84</v>
      </c>
      <c r="J472" s="9" t="s">
        <v>524</v>
      </c>
      <c r="K472" s="9" t="s">
        <v>499</v>
      </c>
      <c r="L472" s="9" t="s">
        <v>416</v>
      </c>
      <c r="M472" s="2" t="s">
        <v>87</v>
      </c>
      <c r="N472" s="2" t="s">
        <v>332</v>
      </c>
      <c r="O472" s="5">
        <v>1</v>
      </c>
      <c r="P472" s="4">
        <v>45336</v>
      </c>
      <c r="Q472" s="4">
        <f>P472+366</f>
        <v>45702</v>
      </c>
      <c r="R472" s="2" t="s">
        <v>332</v>
      </c>
      <c r="S472" s="15" t="s">
        <v>2371</v>
      </c>
      <c r="T472" s="12">
        <v>590.02</v>
      </c>
      <c r="U472" s="12">
        <f>T472</f>
        <v>590.02</v>
      </c>
      <c r="V472" s="15" t="s">
        <v>714</v>
      </c>
      <c r="W472" s="13" t="s">
        <v>800</v>
      </c>
      <c r="X472" s="13" t="s">
        <v>802</v>
      </c>
      <c r="Y472" s="2" t="s">
        <v>89</v>
      </c>
      <c r="Z472" s="13" t="s">
        <v>802</v>
      </c>
      <c r="AA472" s="2" t="s">
        <v>803</v>
      </c>
      <c r="AB472" s="3">
        <v>45387</v>
      </c>
      <c r="AC472" s="2" t="s">
        <v>332</v>
      </c>
    </row>
    <row r="473" spans="1:29" ht="75" customHeight="1" x14ac:dyDescent="0.25">
      <c r="A473" s="2">
        <v>2024</v>
      </c>
      <c r="B473" s="3">
        <v>45292</v>
      </c>
      <c r="C473" s="3">
        <v>45382</v>
      </c>
      <c r="D473" s="2" t="s">
        <v>75</v>
      </c>
      <c r="E473" s="7" t="s">
        <v>1044</v>
      </c>
      <c r="F473" s="5" t="s">
        <v>1531</v>
      </c>
      <c r="G473" s="8" t="s">
        <v>1532</v>
      </c>
      <c r="H473" s="16" t="s">
        <v>1533</v>
      </c>
      <c r="I473" s="17" t="s">
        <v>84</v>
      </c>
      <c r="J473" s="9" t="s">
        <v>557</v>
      </c>
      <c r="K473" s="9" t="s">
        <v>558</v>
      </c>
      <c r="L473" s="9" t="s">
        <v>345</v>
      </c>
      <c r="M473" s="2" t="s">
        <v>86</v>
      </c>
      <c r="N473" s="2" t="s">
        <v>332</v>
      </c>
      <c r="O473" s="5">
        <v>1</v>
      </c>
      <c r="P473" s="4">
        <v>45336</v>
      </c>
      <c r="Q473" s="4">
        <f>P473+366</f>
        <v>45702</v>
      </c>
      <c r="R473" s="2" t="s">
        <v>332</v>
      </c>
      <c r="S473" s="15" t="s">
        <v>2372</v>
      </c>
      <c r="T473" s="12">
        <v>650</v>
      </c>
      <c r="U473" s="12">
        <f>T473</f>
        <v>650</v>
      </c>
      <c r="V473" s="13" t="s">
        <v>765</v>
      </c>
      <c r="W473" s="13" t="s">
        <v>800</v>
      </c>
      <c r="X473" s="13" t="s">
        <v>802</v>
      </c>
      <c r="Y473" s="2" t="s">
        <v>89</v>
      </c>
      <c r="Z473" s="13" t="s">
        <v>802</v>
      </c>
      <c r="AA473" s="2" t="s">
        <v>803</v>
      </c>
      <c r="AB473" s="3">
        <v>45387</v>
      </c>
      <c r="AC473" s="2" t="s">
        <v>332</v>
      </c>
    </row>
    <row r="474" spans="1:29" ht="75" customHeight="1" x14ac:dyDescent="0.25">
      <c r="A474" s="2">
        <v>2024</v>
      </c>
      <c r="B474" s="3">
        <v>45292</v>
      </c>
      <c r="C474" s="3">
        <v>45382</v>
      </c>
      <c r="D474" s="2" t="s">
        <v>75</v>
      </c>
      <c r="E474" s="7" t="s">
        <v>1045</v>
      </c>
      <c r="F474" s="5" t="s">
        <v>1531</v>
      </c>
      <c r="G474" s="8" t="s">
        <v>1532</v>
      </c>
      <c r="H474" s="16" t="s">
        <v>1533</v>
      </c>
      <c r="I474" s="17" t="s">
        <v>84</v>
      </c>
      <c r="J474" s="9" t="s">
        <v>1764</v>
      </c>
      <c r="K474" s="9" t="s">
        <v>416</v>
      </c>
      <c r="L474" s="9" t="s">
        <v>334</v>
      </c>
      <c r="M474" s="2" t="s">
        <v>87</v>
      </c>
      <c r="N474" s="2" t="s">
        <v>332</v>
      </c>
      <c r="O474" s="5">
        <v>1</v>
      </c>
      <c r="P474" s="4">
        <v>45336</v>
      </c>
      <c r="Q474" s="4">
        <f t="shared" si="21"/>
        <v>45702</v>
      </c>
      <c r="R474" s="2" t="s">
        <v>332</v>
      </c>
      <c r="S474" s="15" t="s">
        <v>2373</v>
      </c>
      <c r="T474" s="12">
        <v>752.5</v>
      </c>
      <c r="U474" s="12">
        <f t="shared" si="22"/>
        <v>752.5</v>
      </c>
      <c r="V474" s="13" t="s">
        <v>3120</v>
      </c>
      <c r="W474" s="13" t="s">
        <v>800</v>
      </c>
      <c r="X474" s="13" t="s">
        <v>802</v>
      </c>
      <c r="Y474" s="2" t="s">
        <v>89</v>
      </c>
      <c r="Z474" s="13" t="s">
        <v>802</v>
      </c>
      <c r="AA474" s="2" t="s">
        <v>803</v>
      </c>
      <c r="AB474" s="3">
        <v>45387</v>
      </c>
      <c r="AC474" s="2" t="s">
        <v>332</v>
      </c>
    </row>
    <row r="475" spans="1:29" ht="75" customHeight="1" x14ac:dyDescent="0.25">
      <c r="A475" s="2">
        <v>2024</v>
      </c>
      <c r="B475" s="3">
        <v>45292</v>
      </c>
      <c r="C475" s="3">
        <v>45382</v>
      </c>
      <c r="D475" s="2" t="s">
        <v>75</v>
      </c>
      <c r="E475" s="7" t="s">
        <v>1046</v>
      </c>
      <c r="F475" s="5" t="s">
        <v>1531</v>
      </c>
      <c r="G475" s="8" t="s">
        <v>1532</v>
      </c>
      <c r="H475" s="16" t="s">
        <v>1533</v>
      </c>
      <c r="I475" s="17" t="s">
        <v>84</v>
      </c>
      <c r="J475" s="9" t="s">
        <v>1765</v>
      </c>
      <c r="K475" s="9" t="s">
        <v>481</v>
      </c>
      <c r="L475" s="9" t="s">
        <v>1766</v>
      </c>
      <c r="M475" s="2" t="s">
        <v>87</v>
      </c>
      <c r="N475" s="2" t="s">
        <v>332</v>
      </c>
      <c r="O475" s="5">
        <v>1</v>
      </c>
      <c r="P475" s="4">
        <v>45337</v>
      </c>
      <c r="Q475" s="4">
        <f t="shared" si="21"/>
        <v>45703</v>
      </c>
      <c r="R475" s="2" t="s">
        <v>332</v>
      </c>
      <c r="S475" s="15" t="s">
        <v>2374</v>
      </c>
      <c r="T475" s="12">
        <v>498.75</v>
      </c>
      <c r="U475" s="12">
        <f t="shared" si="22"/>
        <v>498.75</v>
      </c>
      <c r="V475" s="13" t="s">
        <v>3121</v>
      </c>
      <c r="W475" s="13" t="s">
        <v>800</v>
      </c>
      <c r="X475" s="13" t="s">
        <v>802</v>
      </c>
      <c r="Y475" s="2" t="s">
        <v>89</v>
      </c>
      <c r="Z475" s="13" t="s">
        <v>802</v>
      </c>
      <c r="AA475" s="2" t="s">
        <v>803</v>
      </c>
      <c r="AB475" s="3">
        <v>45387</v>
      </c>
      <c r="AC475" s="2" t="s">
        <v>332</v>
      </c>
    </row>
    <row r="476" spans="1:29" ht="75" customHeight="1" x14ac:dyDescent="0.25">
      <c r="A476" s="2">
        <v>2024</v>
      </c>
      <c r="B476" s="3">
        <v>45292</v>
      </c>
      <c r="C476" s="3">
        <v>45382</v>
      </c>
      <c r="D476" s="2" t="s">
        <v>75</v>
      </c>
      <c r="E476" s="7" t="s">
        <v>1047</v>
      </c>
      <c r="F476" s="5" t="s">
        <v>1531</v>
      </c>
      <c r="G476" s="8" t="s">
        <v>1532</v>
      </c>
      <c r="H476" s="16" t="s">
        <v>1533</v>
      </c>
      <c r="I476" s="17" t="s">
        <v>84</v>
      </c>
      <c r="J476" s="9" t="s">
        <v>1716</v>
      </c>
      <c r="K476" s="9" t="s">
        <v>461</v>
      </c>
      <c r="L476" s="9" t="s">
        <v>1767</v>
      </c>
      <c r="M476" s="2" t="s">
        <v>86</v>
      </c>
      <c r="N476" s="2" t="s">
        <v>332</v>
      </c>
      <c r="O476" s="5">
        <v>1</v>
      </c>
      <c r="P476" s="4">
        <v>45329</v>
      </c>
      <c r="Q476" s="4">
        <f t="shared" si="21"/>
        <v>45695</v>
      </c>
      <c r="R476" s="2" t="s">
        <v>332</v>
      </c>
      <c r="S476" s="15" t="s">
        <v>2375</v>
      </c>
      <c r="T476" s="12">
        <v>2000</v>
      </c>
      <c r="U476" s="12">
        <f t="shared" si="22"/>
        <v>2000</v>
      </c>
      <c r="V476" s="13" t="s">
        <v>716</v>
      </c>
      <c r="W476" s="13" t="s">
        <v>800</v>
      </c>
      <c r="X476" s="13" t="s">
        <v>802</v>
      </c>
      <c r="Y476" s="2" t="s">
        <v>89</v>
      </c>
      <c r="Z476" s="13" t="s">
        <v>802</v>
      </c>
      <c r="AA476" s="2" t="s">
        <v>803</v>
      </c>
      <c r="AB476" s="3">
        <v>45387</v>
      </c>
      <c r="AC476" s="2" t="s">
        <v>332</v>
      </c>
    </row>
    <row r="477" spans="1:29" ht="75" customHeight="1" x14ac:dyDescent="0.25">
      <c r="A477" s="2">
        <v>2024</v>
      </c>
      <c r="B477" s="3">
        <v>45292</v>
      </c>
      <c r="C477" s="3">
        <v>45382</v>
      </c>
      <c r="D477" s="2" t="s">
        <v>75</v>
      </c>
      <c r="E477" s="7" t="s">
        <v>1048</v>
      </c>
      <c r="F477" s="5" t="s">
        <v>1531</v>
      </c>
      <c r="G477" s="8" t="s">
        <v>1532</v>
      </c>
      <c r="H477" s="16" t="s">
        <v>1533</v>
      </c>
      <c r="I477" s="17" t="s">
        <v>84</v>
      </c>
      <c r="J477" s="9" t="s">
        <v>1768</v>
      </c>
      <c r="K477" s="9" t="s">
        <v>534</v>
      </c>
      <c r="L477" s="9" t="s">
        <v>361</v>
      </c>
      <c r="M477" s="2" t="s">
        <v>87</v>
      </c>
      <c r="N477" s="2" t="s">
        <v>332</v>
      </c>
      <c r="O477" s="5">
        <v>1</v>
      </c>
      <c r="P477" s="4">
        <v>45338</v>
      </c>
      <c r="Q477" s="4">
        <f t="shared" si="21"/>
        <v>45704</v>
      </c>
      <c r="R477" s="2" t="s">
        <v>332</v>
      </c>
      <c r="S477" s="15" t="s">
        <v>2376</v>
      </c>
      <c r="T477" s="12">
        <v>500</v>
      </c>
      <c r="U477" s="12">
        <f t="shared" si="22"/>
        <v>500</v>
      </c>
      <c r="V477" s="15" t="s">
        <v>717</v>
      </c>
      <c r="W477" s="13" t="s">
        <v>800</v>
      </c>
      <c r="X477" s="13" t="s">
        <v>802</v>
      </c>
      <c r="Y477" s="2" t="s">
        <v>89</v>
      </c>
      <c r="Z477" s="13" t="s">
        <v>802</v>
      </c>
      <c r="AA477" s="2" t="s">
        <v>803</v>
      </c>
      <c r="AB477" s="3">
        <v>45387</v>
      </c>
      <c r="AC477" s="2" t="s">
        <v>332</v>
      </c>
    </row>
    <row r="478" spans="1:29" ht="75" customHeight="1" x14ac:dyDescent="0.25">
      <c r="A478" s="2">
        <v>2024</v>
      </c>
      <c r="B478" s="3">
        <v>45292</v>
      </c>
      <c r="C478" s="3">
        <v>45382</v>
      </c>
      <c r="D478" s="2" t="s">
        <v>75</v>
      </c>
      <c r="E478" s="7" t="s">
        <v>1049</v>
      </c>
      <c r="F478" s="5" t="s">
        <v>1531</v>
      </c>
      <c r="G478" s="8" t="s">
        <v>1532</v>
      </c>
      <c r="H478" s="16" t="s">
        <v>1533</v>
      </c>
      <c r="I478" s="17" t="s">
        <v>84</v>
      </c>
      <c r="J478" s="9" t="s">
        <v>1769</v>
      </c>
      <c r="K478" s="9" t="s">
        <v>336</v>
      </c>
      <c r="L478" s="9" t="s">
        <v>426</v>
      </c>
      <c r="M478" s="2" t="s">
        <v>87</v>
      </c>
      <c r="N478" s="2" t="s">
        <v>332</v>
      </c>
      <c r="O478" s="5">
        <v>1</v>
      </c>
      <c r="P478" s="4">
        <v>45276</v>
      </c>
      <c r="Q478" s="4">
        <f t="shared" si="21"/>
        <v>45642</v>
      </c>
      <c r="R478" s="2" t="s">
        <v>332</v>
      </c>
      <c r="S478" s="15" t="s">
        <v>2377</v>
      </c>
      <c r="T478" s="12">
        <v>500</v>
      </c>
      <c r="U478" s="12">
        <f t="shared" si="22"/>
        <v>500</v>
      </c>
      <c r="V478" s="13" t="s">
        <v>718</v>
      </c>
      <c r="W478" s="13" t="s">
        <v>800</v>
      </c>
      <c r="X478" s="13" t="s">
        <v>802</v>
      </c>
      <c r="Y478" s="2" t="s">
        <v>89</v>
      </c>
      <c r="Z478" s="13" t="s">
        <v>802</v>
      </c>
      <c r="AA478" s="2" t="s">
        <v>803</v>
      </c>
      <c r="AB478" s="3">
        <v>45387</v>
      </c>
      <c r="AC478" s="2" t="s">
        <v>332</v>
      </c>
    </row>
    <row r="479" spans="1:29" ht="75" customHeight="1" x14ac:dyDescent="0.25">
      <c r="A479" s="2">
        <v>2024</v>
      </c>
      <c r="B479" s="3">
        <v>45292</v>
      </c>
      <c r="C479" s="3">
        <v>45382</v>
      </c>
      <c r="D479" s="2" t="s">
        <v>75</v>
      </c>
      <c r="E479" s="7" t="s">
        <v>1050</v>
      </c>
      <c r="F479" s="5" t="s">
        <v>1531</v>
      </c>
      <c r="G479" s="8" t="s">
        <v>1532</v>
      </c>
      <c r="H479" s="16" t="s">
        <v>1533</v>
      </c>
      <c r="I479" s="17" t="s">
        <v>84</v>
      </c>
      <c r="J479" s="9" t="s">
        <v>1770</v>
      </c>
      <c r="K479" s="9" t="s">
        <v>429</v>
      </c>
      <c r="L479" s="9" t="s">
        <v>408</v>
      </c>
      <c r="M479" s="2" t="s">
        <v>86</v>
      </c>
      <c r="N479" s="2" t="s">
        <v>332</v>
      </c>
      <c r="O479" s="5">
        <v>1</v>
      </c>
      <c r="P479" s="4">
        <v>45338</v>
      </c>
      <c r="Q479" s="4">
        <f t="shared" si="21"/>
        <v>45704</v>
      </c>
      <c r="R479" s="2" t="s">
        <v>332</v>
      </c>
      <c r="S479" s="15" t="s">
        <v>2378</v>
      </c>
      <c r="T479" s="12">
        <v>500</v>
      </c>
      <c r="U479" s="12">
        <f t="shared" si="22"/>
        <v>500</v>
      </c>
      <c r="V479" s="15" t="s">
        <v>766</v>
      </c>
      <c r="W479" s="13" t="s">
        <v>800</v>
      </c>
      <c r="X479" s="13" t="s">
        <v>802</v>
      </c>
      <c r="Y479" s="2" t="s">
        <v>89</v>
      </c>
      <c r="Z479" s="13" t="s">
        <v>802</v>
      </c>
      <c r="AA479" s="2" t="s">
        <v>803</v>
      </c>
      <c r="AB479" s="3">
        <v>45387</v>
      </c>
      <c r="AC479" s="2" t="s">
        <v>332</v>
      </c>
    </row>
    <row r="480" spans="1:29" ht="75" customHeight="1" x14ac:dyDescent="0.25">
      <c r="A480" s="2">
        <v>2024</v>
      </c>
      <c r="B480" s="3">
        <v>45292</v>
      </c>
      <c r="C480" s="3">
        <v>45382</v>
      </c>
      <c r="D480" s="2" t="s">
        <v>75</v>
      </c>
      <c r="E480" s="7" t="s">
        <v>1051</v>
      </c>
      <c r="F480" s="5" t="s">
        <v>1531</v>
      </c>
      <c r="G480" s="8" t="s">
        <v>1532</v>
      </c>
      <c r="H480" s="16" t="s">
        <v>1533</v>
      </c>
      <c r="I480" s="17" t="s">
        <v>84</v>
      </c>
      <c r="J480" s="9" t="s">
        <v>347</v>
      </c>
      <c r="K480" s="9" t="s">
        <v>368</v>
      </c>
      <c r="L480" s="9" t="s">
        <v>334</v>
      </c>
      <c r="M480" s="2" t="s">
        <v>86</v>
      </c>
      <c r="N480" s="2" t="s">
        <v>332</v>
      </c>
      <c r="O480" s="5">
        <v>1</v>
      </c>
      <c r="P480" s="4">
        <v>45338</v>
      </c>
      <c r="Q480" s="4">
        <f t="shared" si="21"/>
        <v>45704</v>
      </c>
      <c r="R480" s="2" t="s">
        <v>332</v>
      </c>
      <c r="S480" s="15" t="s">
        <v>2379</v>
      </c>
      <c r="T480" s="12">
        <v>500</v>
      </c>
      <c r="U480" s="12">
        <f t="shared" si="22"/>
        <v>500</v>
      </c>
      <c r="V480" s="13" t="s">
        <v>767</v>
      </c>
      <c r="W480" s="13" t="s">
        <v>800</v>
      </c>
      <c r="X480" s="13" t="s">
        <v>802</v>
      </c>
      <c r="Y480" s="2" t="s">
        <v>89</v>
      </c>
      <c r="Z480" s="13" t="s">
        <v>802</v>
      </c>
      <c r="AA480" s="2" t="s">
        <v>803</v>
      </c>
      <c r="AB480" s="3">
        <v>45387</v>
      </c>
      <c r="AC480" s="2" t="s">
        <v>332</v>
      </c>
    </row>
    <row r="481" spans="1:29" ht="75" customHeight="1" x14ac:dyDescent="0.25">
      <c r="A481" s="2">
        <v>2024</v>
      </c>
      <c r="B481" s="3">
        <v>45292</v>
      </c>
      <c r="C481" s="3">
        <v>45382</v>
      </c>
      <c r="D481" s="2" t="s">
        <v>75</v>
      </c>
      <c r="E481" s="7" t="s">
        <v>1052</v>
      </c>
      <c r="F481" s="5" t="s">
        <v>1531</v>
      </c>
      <c r="G481" s="8" t="s">
        <v>1532</v>
      </c>
      <c r="H481" s="16" t="s">
        <v>1533</v>
      </c>
      <c r="I481" s="17" t="s">
        <v>84</v>
      </c>
      <c r="J481" s="9" t="s">
        <v>379</v>
      </c>
      <c r="K481" s="9" t="s">
        <v>365</v>
      </c>
      <c r="L481" s="9" t="s">
        <v>499</v>
      </c>
      <c r="M481" s="2" t="s">
        <v>86</v>
      </c>
      <c r="N481" s="2" t="s">
        <v>332</v>
      </c>
      <c r="O481" s="5">
        <v>1</v>
      </c>
      <c r="P481" s="4">
        <v>45341</v>
      </c>
      <c r="Q481" s="4">
        <f t="shared" si="21"/>
        <v>45707</v>
      </c>
      <c r="R481" s="2" t="s">
        <v>332</v>
      </c>
      <c r="S481" s="15" t="s">
        <v>2380</v>
      </c>
      <c r="T481" s="12">
        <v>1000</v>
      </c>
      <c r="U481" s="12">
        <f t="shared" si="22"/>
        <v>1000</v>
      </c>
      <c r="V481" s="15" t="s">
        <v>768</v>
      </c>
      <c r="W481" s="13" t="s">
        <v>800</v>
      </c>
      <c r="X481" s="13" t="s">
        <v>802</v>
      </c>
      <c r="Y481" s="2" t="s">
        <v>89</v>
      </c>
      <c r="Z481" s="13" t="s">
        <v>802</v>
      </c>
      <c r="AA481" s="2" t="s">
        <v>803</v>
      </c>
      <c r="AB481" s="3">
        <v>45387</v>
      </c>
      <c r="AC481" s="2" t="s">
        <v>332</v>
      </c>
    </row>
    <row r="482" spans="1:29" ht="75" customHeight="1" x14ac:dyDescent="0.25">
      <c r="A482" s="2">
        <v>2024</v>
      </c>
      <c r="B482" s="3">
        <v>45292</v>
      </c>
      <c r="C482" s="3">
        <v>45382</v>
      </c>
      <c r="D482" s="2" t="s">
        <v>75</v>
      </c>
      <c r="E482" s="7" t="s">
        <v>1053</v>
      </c>
      <c r="F482" s="5" t="s">
        <v>1531</v>
      </c>
      <c r="G482" s="8" t="s">
        <v>1532</v>
      </c>
      <c r="H482" s="16" t="s">
        <v>1533</v>
      </c>
      <c r="I482" s="17" t="s">
        <v>84</v>
      </c>
      <c r="J482" s="9" t="s">
        <v>404</v>
      </c>
      <c r="K482" s="9" t="s">
        <v>408</v>
      </c>
      <c r="L482" s="9" t="s">
        <v>345</v>
      </c>
      <c r="M482" s="2" t="s">
        <v>87</v>
      </c>
      <c r="N482" s="2" t="s">
        <v>332</v>
      </c>
      <c r="O482" s="5">
        <v>1</v>
      </c>
      <c r="P482" s="4">
        <v>45341</v>
      </c>
      <c r="Q482" s="4">
        <f t="shared" si="21"/>
        <v>45707</v>
      </c>
      <c r="R482" s="2" t="s">
        <v>332</v>
      </c>
      <c r="S482" s="15" t="s">
        <v>2381</v>
      </c>
      <c r="T482" s="12">
        <v>187.37</v>
      </c>
      <c r="U482" s="12">
        <f t="shared" si="22"/>
        <v>187.37</v>
      </c>
      <c r="V482" s="13" t="s">
        <v>3122</v>
      </c>
      <c r="W482" s="13" t="s">
        <v>800</v>
      </c>
      <c r="X482" s="13" t="s">
        <v>802</v>
      </c>
      <c r="Y482" s="2" t="s">
        <v>89</v>
      </c>
      <c r="Z482" s="13" t="s">
        <v>802</v>
      </c>
      <c r="AA482" s="2" t="s">
        <v>803</v>
      </c>
      <c r="AB482" s="3">
        <v>45387</v>
      </c>
      <c r="AC482" s="2" t="s">
        <v>332</v>
      </c>
    </row>
    <row r="483" spans="1:29" ht="75" customHeight="1" x14ac:dyDescent="0.25">
      <c r="A483" s="2">
        <v>2024</v>
      </c>
      <c r="B483" s="3">
        <v>45292</v>
      </c>
      <c r="C483" s="3">
        <v>45382</v>
      </c>
      <c r="D483" s="2" t="s">
        <v>75</v>
      </c>
      <c r="E483" s="7" t="s">
        <v>1054</v>
      </c>
      <c r="F483" s="5" t="s">
        <v>1531</v>
      </c>
      <c r="G483" s="8" t="s">
        <v>1532</v>
      </c>
      <c r="H483" s="16" t="s">
        <v>1533</v>
      </c>
      <c r="I483" s="17" t="s">
        <v>84</v>
      </c>
      <c r="J483" s="9" t="s">
        <v>1771</v>
      </c>
      <c r="K483" s="9" t="s">
        <v>351</v>
      </c>
      <c r="L483" s="9" t="s">
        <v>1772</v>
      </c>
      <c r="M483" s="2" t="s">
        <v>87</v>
      </c>
      <c r="N483" s="2" t="s">
        <v>332</v>
      </c>
      <c r="O483" s="5">
        <v>1</v>
      </c>
      <c r="P483" s="4">
        <v>45344</v>
      </c>
      <c r="Q483" s="4">
        <f t="shared" si="21"/>
        <v>45710</v>
      </c>
      <c r="R483" s="2" t="s">
        <v>332</v>
      </c>
      <c r="S483" s="15" t="s">
        <v>2382</v>
      </c>
      <c r="T483" s="12">
        <v>180</v>
      </c>
      <c r="U483" s="12">
        <f t="shared" si="22"/>
        <v>180</v>
      </c>
      <c r="V483" s="13" t="s">
        <v>3123</v>
      </c>
      <c r="W483" s="13" t="s">
        <v>800</v>
      </c>
      <c r="X483" s="13" t="s">
        <v>802</v>
      </c>
      <c r="Y483" s="2" t="s">
        <v>89</v>
      </c>
      <c r="Z483" s="13" t="s">
        <v>802</v>
      </c>
      <c r="AA483" s="2" t="s">
        <v>803</v>
      </c>
      <c r="AB483" s="3">
        <v>45387</v>
      </c>
      <c r="AC483" s="2" t="s">
        <v>332</v>
      </c>
    </row>
    <row r="484" spans="1:29" ht="75" customHeight="1" x14ac:dyDescent="0.25">
      <c r="A484" s="2">
        <v>2024</v>
      </c>
      <c r="B484" s="3">
        <v>45292</v>
      </c>
      <c r="C484" s="3">
        <v>45382</v>
      </c>
      <c r="D484" s="2" t="s">
        <v>75</v>
      </c>
      <c r="E484" s="7" t="s">
        <v>1055</v>
      </c>
      <c r="F484" s="5" t="s">
        <v>1531</v>
      </c>
      <c r="G484" s="8" t="s">
        <v>1532</v>
      </c>
      <c r="H484" s="16" t="s">
        <v>1533</v>
      </c>
      <c r="I484" s="17" t="s">
        <v>84</v>
      </c>
      <c r="J484" s="9" t="s">
        <v>1773</v>
      </c>
      <c r="K484" s="9" t="s">
        <v>354</v>
      </c>
      <c r="L484" s="9" t="s">
        <v>1617</v>
      </c>
      <c r="M484" s="2" t="s">
        <v>86</v>
      </c>
      <c r="N484" s="2" t="s">
        <v>332</v>
      </c>
      <c r="O484" s="5">
        <v>1</v>
      </c>
      <c r="P484" s="4">
        <v>45341</v>
      </c>
      <c r="Q484" s="4">
        <f t="shared" si="21"/>
        <v>45707</v>
      </c>
      <c r="R484" s="2" t="s">
        <v>332</v>
      </c>
      <c r="S484" s="15" t="s">
        <v>2383</v>
      </c>
      <c r="T484" s="12">
        <v>180</v>
      </c>
      <c r="U484" s="12">
        <f t="shared" si="22"/>
        <v>180</v>
      </c>
      <c r="V484" s="15" t="s">
        <v>3124</v>
      </c>
      <c r="W484" s="13" t="s">
        <v>800</v>
      </c>
      <c r="X484" s="13" t="s">
        <v>802</v>
      </c>
      <c r="Y484" s="2" t="s">
        <v>89</v>
      </c>
      <c r="Z484" s="13" t="s">
        <v>802</v>
      </c>
      <c r="AA484" s="2" t="s">
        <v>803</v>
      </c>
      <c r="AB484" s="3">
        <v>45387</v>
      </c>
      <c r="AC484" s="2" t="s">
        <v>332</v>
      </c>
    </row>
    <row r="485" spans="1:29" ht="75" customHeight="1" x14ac:dyDescent="0.25">
      <c r="A485" s="2">
        <v>2024</v>
      </c>
      <c r="B485" s="3">
        <v>45292</v>
      </c>
      <c r="C485" s="3">
        <v>45382</v>
      </c>
      <c r="D485" s="2" t="s">
        <v>75</v>
      </c>
      <c r="E485" s="7" t="s">
        <v>1056</v>
      </c>
      <c r="F485" s="5" t="s">
        <v>1531</v>
      </c>
      <c r="G485" s="8" t="s">
        <v>1532</v>
      </c>
      <c r="H485" s="16" t="s">
        <v>1533</v>
      </c>
      <c r="I485" s="17" t="s">
        <v>84</v>
      </c>
      <c r="J485" s="9" t="s">
        <v>1774</v>
      </c>
      <c r="K485" s="9" t="s">
        <v>354</v>
      </c>
      <c r="L485" s="9" t="s">
        <v>408</v>
      </c>
      <c r="M485" s="2" t="s">
        <v>86</v>
      </c>
      <c r="N485" s="2" t="s">
        <v>332</v>
      </c>
      <c r="O485" s="5">
        <v>1</v>
      </c>
      <c r="P485" s="4">
        <v>45341</v>
      </c>
      <c r="Q485" s="4">
        <f t="shared" si="21"/>
        <v>45707</v>
      </c>
      <c r="R485" s="2" t="s">
        <v>332</v>
      </c>
      <c r="S485" s="15" t="s">
        <v>2384</v>
      </c>
      <c r="T485" s="12">
        <v>180</v>
      </c>
      <c r="U485" s="12">
        <f t="shared" si="22"/>
        <v>180</v>
      </c>
      <c r="V485" s="15" t="s">
        <v>3125</v>
      </c>
      <c r="W485" s="13" t="s">
        <v>800</v>
      </c>
      <c r="X485" s="13" t="s">
        <v>802</v>
      </c>
      <c r="Y485" s="2" t="s">
        <v>89</v>
      </c>
      <c r="Z485" s="13" t="s">
        <v>802</v>
      </c>
      <c r="AA485" s="2" t="s">
        <v>803</v>
      </c>
      <c r="AB485" s="3">
        <v>45387</v>
      </c>
      <c r="AC485" s="2" t="s">
        <v>332</v>
      </c>
    </row>
    <row r="486" spans="1:29" ht="75" customHeight="1" x14ac:dyDescent="0.25">
      <c r="A486" s="2">
        <v>2024</v>
      </c>
      <c r="B486" s="3">
        <v>45292</v>
      </c>
      <c r="C486" s="3">
        <v>45382</v>
      </c>
      <c r="D486" s="2" t="s">
        <v>75</v>
      </c>
      <c r="E486" s="7" t="s">
        <v>1057</v>
      </c>
      <c r="F486" s="5" t="s">
        <v>1531</v>
      </c>
      <c r="G486" s="8" t="s">
        <v>1532</v>
      </c>
      <c r="H486" s="16" t="s">
        <v>1533</v>
      </c>
      <c r="I486" s="17" t="s">
        <v>84</v>
      </c>
      <c r="J486" s="9" t="s">
        <v>1775</v>
      </c>
      <c r="K486" s="9" t="s">
        <v>1776</v>
      </c>
      <c r="L486" s="9" t="s">
        <v>1704</v>
      </c>
      <c r="M486" s="2" t="s">
        <v>86</v>
      </c>
      <c r="N486" s="2" t="s">
        <v>332</v>
      </c>
      <c r="O486" s="5">
        <v>1</v>
      </c>
      <c r="P486" s="4">
        <v>45341</v>
      </c>
      <c r="Q486" s="4">
        <f>P486+366</f>
        <v>45707</v>
      </c>
      <c r="R486" s="2" t="s">
        <v>332</v>
      </c>
      <c r="S486" s="15" t="s">
        <v>2385</v>
      </c>
      <c r="T486" s="12">
        <v>562.5</v>
      </c>
      <c r="U486" s="12">
        <f>T486</f>
        <v>562.5</v>
      </c>
      <c r="V486" s="13" t="s">
        <v>706</v>
      </c>
      <c r="W486" s="13" t="s">
        <v>800</v>
      </c>
      <c r="X486" s="13" t="s">
        <v>802</v>
      </c>
      <c r="Y486" s="2" t="s">
        <v>89</v>
      </c>
      <c r="Z486" s="13" t="s">
        <v>802</v>
      </c>
      <c r="AA486" s="2" t="s">
        <v>803</v>
      </c>
      <c r="AB486" s="3">
        <v>45387</v>
      </c>
      <c r="AC486" s="2" t="s">
        <v>332</v>
      </c>
    </row>
    <row r="487" spans="1:29" ht="75" customHeight="1" x14ac:dyDescent="0.25">
      <c r="A487" s="2">
        <v>2024</v>
      </c>
      <c r="B487" s="3">
        <v>45292</v>
      </c>
      <c r="C487" s="3">
        <v>45382</v>
      </c>
      <c r="D487" s="2" t="s">
        <v>75</v>
      </c>
      <c r="E487" s="7" t="s">
        <v>1058</v>
      </c>
      <c r="F487" s="5" t="s">
        <v>1531</v>
      </c>
      <c r="G487" s="8" t="s">
        <v>1532</v>
      </c>
      <c r="H487" s="16" t="s">
        <v>1533</v>
      </c>
      <c r="I487" s="17" t="s">
        <v>84</v>
      </c>
      <c r="J487" s="9" t="s">
        <v>1777</v>
      </c>
      <c r="K487" s="9" t="s">
        <v>334</v>
      </c>
      <c r="L487" s="9" t="s">
        <v>534</v>
      </c>
      <c r="M487" s="2" t="s">
        <v>86</v>
      </c>
      <c r="N487" s="2" t="s">
        <v>332</v>
      </c>
      <c r="O487" s="5">
        <v>1</v>
      </c>
      <c r="P487" s="4">
        <v>45341</v>
      </c>
      <c r="Q487" s="4">
        <f>P487+366</f>
        <v>45707</v>
      </c>
      <c r="R487" s="2" t="s">
        <v>332</v>
      </c>
      <c r="S487" s="15" t="s">
        <v>2386</v>
      </c>
      <c r="T487" s="12">
        <v>1002</v>
      </c>
      <c r="U487" s="12">
        <f>T487</f>
        <v>1002</v>
      </c>
      <c r="V487" s="13" t="s">
        <v>707</v>
      </c>
      <c r="W487" s="13" t="s">
        <v>800</v>
      </c>
      <c r="X487" s="13" t="s">
        <v>802</v>
      </c>
      <c r="Y487" s="2" t="s">
        <v>89</v>
      </c>
      <c r="Z487" s="13" t="s">
        <v>802</v>
      </c>
      <c r="AA487" s="2" t="s">
        <v>803</v>
      </c>
      <c r="AB487" s="3">
        <v>45387</v>
      </c>
      <c r="AC487" s="2" t="s">
        <v>332</v>
      </c>
    </row>
    <row r="488" spans="1:29" ht="75" customHeight="1" x14ac:dyDescent="0.25">
      <c r="A488" s="2">
        <v>2024</v>
      </c>
      <c r="B488" s="3">
        <v>45292</v>
      </c>
      <c r="C488" s="3">
        <v>45382</v>
      </c>
      <c r="D488" s="2" t="s">
        <v>75</v>
      </c>
      <c r="E488" s="7" t="s">
        <v>1059</v>
      </c>
      <c r="F488" s="5" t="s">
        <v>1531</v>
      </c>
      <c r="G488" s="8" t="s">
        <v>1532</v>
      </c>
      <c r="H488" s="16" t="s">
        <v>1533</v>
      </c>
      <c r="I488" s="17" t="s">
        <v>84</v>
      </c>
      <c r="J488" s="9" t="s">
        <v>1778</v>
      </c>
      <c r="K488" s="9" t="s">
        <v>1779</v>
      </c>
      <c r="L488" s="9" t="s">
        <v>342</v>
      </c>
      <c r="M488" s="2" t="s">
        <v>86</v>
      </c>
      <c r="N488" s="2" t="s">
        <v>332</v>
      </c>
      <c r="O488" s="5">
        <v>1</v>
      </c>
      <c r="P488" s="4">
        <v>45341</v>
      </c>
      <c r="Q488" s="4">
        <f>P488+366</f>
        <v>45707</v>
      </c>
      <c r="R488" s="2" t="s">
        <v>332</v>
      </c>
      <c r="S488" s="15" t="s">
        <v>2387</v>
      </c>
      <c r="T488" s="12">
        <v>400</v>
      </c>
      <c r="U488" s="12">
        <f>T488</f>
        <v>400</v>
      </c>
      <c r="V488" s="13" t="s">
        <v>708</v>
      </c>
      <c r="W488" s="13" t="s">
        <v>800</v>
      </c>
      <c r="X488" s="13" t="s">
        <v>802</v>
      </c>
      <c r="Y488" s="2" t="s">
        <v>89</v>
      </c>
      <c r="Z488" s="13" t="s">
        <v>802</v>
      </c>
      <c r="AA488" s="2" t="s">
        <v>803</v>
      </c>
      <c r="AB488" s="3">
        <v>45387</v>
      </c>
      <c r="AC488" s="2" t="s">
        <v>332</v>
      </c>
    </row>
    <row r="489" spans="1:29" ht="75" customHeight="1" x14ac:dyDescent="0.25">
      <c r="A489" s="2">
        <v>2024</v>
      </c>
      <c r="B489" s="3">
        <v>45292</v>
      </c>
      <c r="C489" s="3">
        <v>45382</v>
      </c>
      <c r="D489" s="2" t="s">
        <v>75</v>
      </c>
      <c r="E489" s="7" t="s">
        <v>1060</v>
      </c>
      <c r="F489" s="5" t="s">
        <v>1531</v>
      </c>
      <c r="G489" s="8" t="s">
        <v>1532</v>
      </c>
      <c r="H489" s="16" t="s">
        <v>1533</v>
      </c>
      <c r="I489" s="17" t="s">
        <v>84</v>
      </c>
      <c r="J489" s="9" t="s">
        <v>1778</v>
      </c>
      <c r="K489" s="9" t="s">
        <v>1779</v>
      </c>
      <c r="L489" s="9" t="s">
        <v>342</v>
      </c>
      <c r="M489" s="2" t="s">
        <v>86</v>
      </c>
      <c r="N489" s="2" t="s">
        <v>332</v>
      </c>
      <c r="O489" s="5">
        <v>1</v>
      </c>
      <c r="P489" s="4">
        <v>45341</v>
      </c>
      <c r="Q489" s="4">
        <f t="shared" si="21"/>
        <v>45707</v>
      </c>
      <c r="R489" s="2" t="s">
        <v>332</v>
      </c>
      <c r="S489" s="15" t="s">
        <v>2388</v>
      </c>
      <c r="T489" s="12">
        <v>400</v>
      </c>
      <c r="U489" s="12">
        <f t="shared" si="22"/>
        <v>400</v>
      </c>
      <c r="V489" s="15" t="s">
        <v>709</v>
      </c>
      <c r="W489" s="13" t="s">
        <v>800</v>
      </c>
      <c r="X489" s="13" t="s">
        <v>802</v>
      </c>
      <c r="Y489" s="2" t="s">
        <v>89</v>
      </c>
      <c r="Z489" s="13" t="s">
        <v>802</v>
      </c>
      <c r="AA489" s="2" t="s">
        <v>803</v>
      </c>
      <c r="AB489" s="3">
        <v>45387</v>
      </c>
      <c r="AC489" s="2" t="s">
        <v>332</v>
      </c>
    </row>
    <row r="490" spans="1:29" ht="75" customHeight="1" x14ac:dyDescent="0.25">
      <c r="A490" s="2">
        <v>2024</v>
      </c>
      <c r="B490" s="3">
        <v>45292</v>
      </c>
      <c r="C490" s="3">
        <v>45382</v>
      </c>
      <c r="D490" s="2" t="s">
        <v>75</v>
      </c>
      <c r="E490" s="7" t="s">
        <v>1061</v>
      </c>
      <c r="F490" s="5" t="s">
        <v>1531</v>
      </c>
      <c r="G490" s="8" t="s">
        <v>1532</v>
      </c>
      <c r="H490" s="16" t="s">
        <v>1533</v>
      </c>
      <c r="I490" s="17" t="s">
        <v>84</v>
      </c>
      <c r="J490" s="9" t="s">
        <v>1778</v>
      </c>
      <c r="K490" s="9" t="s">
        <v>1779</v>
      </c>
      <c r="L490" s="9" t="s">
        <v>342</v>
      </c>
      <c r="M490" s="2" t="s">
        <v>86</v>
      </c>
      <c r="N490" s="2" t="s">
        <v>332</v>
      </c>
      <c r="O490" s="5">
        <v>1</v>
      </c>
      <c r="P490" s="4">
        <v>45341</v>
      </c>
      <c r="Q490" s="4">
        <f>P490+366</f>
        <v>45707</v>
      </c>
      <c r="R490" s="2" t="s">
        <v>332</v>
      </c>
      <c r="S490" s="15" t="s">
        <v>2389</v>
      </c>
      <c r="T490" s="12">
        <v>400</v>
      </c>
      <c r="U490" s="12">
        <f>T490</f>
        <v>400</v>
      </c>
      <c r="V490" s="13" t="s">
        <v>719</v>
      </c>
      <c r="W490" s="13" t="s">
        <v>800</v>
      </c>
      <c r="X490" s="13" t="s">
        <v>802</v>
      </c>
      <c r="Y490" s="2" t="s">
        <v>89</v>
      </c>
      <c r="Z490" s="13" t="s">
        <v>802</v>
      </c>
      <c r="AA490" s="2" t="s">
        <v>803</v>
      </c>
      <c r="AB490" s="3">
        <v>45387</v>
      </c>
      <c r="AC490" s="2" t="s">
        <v>332</v>
      </c>
    </row>
    <row r="491" spans="1:29" ht="75" customHeight="1" x14ac:dyDescent="0.25">
      <c r="A491" s="2">
        <v>2024</v>
      </c>
      <c r="B491" s="3">
        <v>45292</v>
      </c>
      <c r="C491" s="3">
        <v>45382</v>
      </c>
      <c r="D491" s="2" t="s">
        <v>75</v>
      </c>
      <c r="E491" s="7" t="s">
        <v>1062</v>
      </c>
      <c r="F491" s="5" t="s">
        <v>1531</v>
      </c>
      <c r="G491" s="8" t="s">
        <v>1532</v>
      </c>
      <c r="H491" s="16" t="s">
        <v>1533</v>
      </c>
      <c r="I491" s="17" t="s">
        <v>84</v>
      </c>
      <c r="J491" s="9" t="s">
        <v>1778</v>
      </c>
      <c r="K491" s="9" t="s">
        <v>1779</v>
      </c>
      <c r="L491" s="9" t="s">
        <v>342</v>
      </c>
      <c r="M491" s="2" t="s">
        <v>86</v>
      </c>
      <c r="N491" s="2" t="s">
        <v>332</v>
      </c>
      <c r="O491" s="5">
        <v>1</v>
      </c>
      <c r="P491" s="4">
        <v>45341</v>
      </c>
      <c r="Q491" s="4">
        <f>P491+366</f>
        <v>45707</v>
      </c>
      <c r="R491" s="2" t="s">
        <v>332</v>
      </c>
      <c r="S491" s="15" t="s">
        <v>2390</v>
      </c>
      <c r="T491" s="12">
        <v>400</v>
      </c>
      <c r="U491" s="12">
        <f>T491</f>
        <v>400</v>
      </c>
      <c r="V491" s="15" t="s">
        <v>720</v>
      </c>
      <c r="W491" s="13" t="s">
        <v>800</v>
      </c>
      <c r="X491" s="13" t="s">
        <v>802</v>
      </c>
      <c r="Y491" s="2" t="s">
        <v>89</v>
      </c>
      <c r="Z491" s="13" t="s">
        <v>802</v>
      </c>
      <c r="AA491" s="2" t="s">
        <v>803</v>
      </c>
      <c r="AB491" s="3">
        <v>45387</v>
      </c>
      <c r="AC491" s="2" t="s">
        <v>332</v>
      </c>
    </row>
    <row r="492" spans="1:29" ht="75" customHeight="1" x14ac:dyDescent="0.25">
      <c r="A492" s="2">
        <v>2024</v>
      </c>
      <c r="B492" s="3">
        <v>45292</v>
      </c>
      <c r="C492" s="3">
        <v>45382</v>
      </c>
      <c r="D492" s="2" t="s">
        <v>75</v>
      </c>
      <c r="E492" s="7" t="s">
        <v>1063</v>
      </c>
      <c r="F492" s="5" t="s">
        <v>1531</v>
      </c>
      <c r="G492" s="8" t="s">
        <v>1532</v>
      </c>
      <c r="H492" s="16" t="s">
        <v>1533</v>
      </c>
      <c r="I492" s="17" t="s">
        <v>84</v>
      </c>
      <c r="J492" s="9" t="s">
        <v>1780</v>
      </c>
      <c r="K492" s="9" t="s">
        <v>361</v>
      </c>
      <c r="L492" s="9" t="s">
        <v>334</v>
      </c>
      <c r="M492" s="2" t="s">
        <v>86</v>
      </c>
      <c r="N492" s="2" t="s">
        <v>332</v>
      </c>
      <c r="O492" s="5">
        <v>1</v>
      </c>
      <c r="P492" s="4">
        <v>45341</v>
      </c>
      <c r="Q492" s="4">
        <f t="shared" si="21"/>
        <v>45707</v>
      </c>
      <c r="R492" s="2" t="s">
        <v>332</v>
      </c>
      <c r="S492" s="15" t="s">
        <v>2391</v>
      </c>
      <c r="T492" s="12">
        <v>180</v>
      </c>
      <c r="U492" s="12">
        <f t="shared" si="22"/>
        <v>180</v>
      </c>
      <c r="V492" s="15" t="s">
        <v>3126</v>
      </c>
      <c r="W492" s="13" t="s">
        <v>800</v>
      </c>
      <c r="X492" s="13" t="s">
        <v>802</v>
      </c>
      <c r="Y492" s="2" t="s">
        <v>89</v>
      </c>
      <c r="Z492" s="13" t="s">
        <v>802</v>
      </c>
      <c r="AA492" s="2" t="s">
        <v>803</v>
      </c>
      <c r="AB492" s="3">
        <v>45387</v>
      </c>
      <c r="AC492" s="2" t="s">
        <v>332</v>
      </c>
    </row>
    <row r="493" spans="1:29" ht="75" customHeight="1" x14ac:dyDescent="0.25">
      <c r="A493" s="2">
        <v>2024</v>
      </c>
      <c r="B493" s="3">
        <v>45292</v>
      </c>
      <c r="C493" s="3">
        <v>45382</v>
      </c>
      <c r="D493" s="2" t="s">
        <v>75</v>
      </c>
      <c r="E493" s="7" t="s">
        <v>1064</v>
      </c>
      <c r="F493" s="5" t="s">
        <v>1531</v>
      </c>
      <c r="G493" s="8" t="s">
        <v>1532</v>
      </c>
      <c r="H493" s="16" t="s">
        <v>1533</v>
      </c>
      <c r="I493" s="17" t="s">
        <v>84</v>
      </c>
      <c r="J493" s="9" t="s">
        <v>487</v>
      </c>
      <c r="K493" s="9" t="s">
        <v>1781</v>
      </c>
      <c r="L493" s="9" t="s">
        <v>1782</v>
      </c>
      <c r="M493" s="2" t="s">
        <v>87</v>
      </c>
      <c r="N493" s="2" t="s">
        <v>332</v>
      </c>
      <c r="O493" s="5">
        <v>1</v>
      </c>
      <c r="P493" s="4">
        <v>45341</v>
      </c>
      <c r="Q493" s="4">
        <f t="shared" si="21"/>
        <v>45707</v>
      </c>
      <c r="R493" s="2" t="s">
        <v>332</v>
      </c>
      <c r="S493" s="15" t="s">
        <v>2392</v>
      </c>
      <c r="T493" s="12">
        <v>861.15</v>
      </c>
      <c r="U493" s="12">
        <f>T493</f>
        <v>861.15</v>
      </c>
      <c r="V493" s="15" t="s">
        <v>769</v>
      </c>
      <c r="W493" s="13" t="s">
        <v>800</v>
      </c>
      <c r="X493" s="13" t="s">
        <v>802</v>
      </c>
      <c r="Y493" s="2" t="s">
        <v>89</v>
      </c>
      <c r="Z493" s="13" t="s">
        <v>802</v>
      </c>
      <c r="AA493" s="2" t="s">
        <v>803</v>
      </c>
      <c r="AB493" s="3">
        <v>45387</v>
      </c>
      <c r="AC493" s="2" t="s">
        <v>332</v>
      </c>
    </row>
    <row r="494" spans="1:29" ht="75" customHeight="1" x14ac:dyDescent="0.25">
      <c r="A494" s="2">
        <v>2024</v>
      </c>
      <c r="B494" s="3">
        <v>45292</v>
      </c>
      <c r="C494" s="3">
        <v>45382</v>
      </c>
      <c r="D494" s="2" t="s">
        <v>75</v>
      </c>
      <c r="E494" s="7" t="s">
        <v>1065</v>
      </c>
      <c r="F494" s="5" t="s">
        <v>1531</v>
      </c>
      <c r="G494" s="8" t="s">
        <v>1532</v>
      </c>
      <c r="H494" s="16" t="s">
        <v>1533</v>
      </c>
      <c r="I494" s="17" t="s">
        <v>84</v>
      </c>
      <c r="J494" s="9" t="s">
        <v>496</v>
      </c>
      <c r="K494" s="9" t="s">
        <v>1783</v>
      </c>
      <c r="L494" s="9" t="s">
        <v>445</v>
      </c>
      <c r="M494" s="2" t="s">
        <v>86</v>
      </c>
      <c r="N494" s="2" t="s">
        <v>332</v>
      </c>
      <c r="O494" s="5">
        <v>1</v>
      </c>
      <c r="P494" s="4">
        <v>45341</v>
      </c>
      <c r="Q494" s="4">
        <f>P494+365</f>
        <v>45706</v>
      </c>
      <c r="R494" s="2" t="s">
        <v>332</v>
      </c>
      <c r="S494" s="15" t="s">
        <v>2393</v>
      </c>
      <c r="T494" s="12">
        <v>1000</v>
      </c>
      <c r="U494" s="12">
        <f>T494</f>
        <v>1000</v>
      </c>
      <c r="V494" s="15" t="s">
        <v>770</v>
      </c>
      <c r="W494" s="13" t="s">
        <v>800</v>
      </c>
      <c r="X494" s="13" t="s">
        <v>802</v>
      </c>
      <c r="Y494" s="2" t="s">
        <v>89</v>
      </c>
      <c r="Z494" s="13" t="s">
        <v>802</v>
      </c>
      <c r="AA494" s="2" t="s">
        <v>803</v>
      </c>
      <c r="AB494" s="3">
        <v>45387</v>
      </c>
      <c r="AC494" s="2" t="s">
        <v>332</v>
      </c>
    </row>
    <row r="495" spans="1:29" ht="75" customHeight="1" x14ac:dyDescent="0.25">
      <c r="A495" s="2">
        <v>2024</v>
      </c>
      <c r="B495" s="3">
        <v>45292</v>
      </c>
      <c r="C495" s="3">
        <v>45382</v>
      </c>
      <c r="D495" s="2" t="s">
        <v>75</v>
      </c>
      <c r="E495" s="7" t="s">
        <v>1066</v>
      </c>
      <c r="F495" s="5" t="s">
        <v>1531</v>
      </c>
      <c r="G495" s="8" t="s">
        <v>1532</v>
      </c>
      <c r="H495" s="16" t="s">
        <v>1533</v>
      </c>
      <c r="I495" s="17" t="s">
        <v>84</v>
      </c>
      <c r="J495" s="9" t="s">
        <v>1784</v>
      </c>
      <c r="K495" s="9" t="s">
        <v>1785</v>
      </c>
      <c r="L495" s="9" t="s">
        <v>330</v>
      </c>
      <c r="M495" s="2" t="s">
        <v>87</v>
      </c>
      <c r="N495" s="2" t="s">
        <v>332</v>
      </c>
      <c r="O495" s="5">
        <v>1</v>
      </c>
      <c r="P495" s="4">
        <v>45341</v>
      </c>
      <c r="Q495" s="4">
        <f t="shared" ref="Q495:Q501" si="25">P495+366</f>
        <v>45707</v>
      </c>
      <c r="R495" s="2" t="s">
        <v>332</v>
      </c>
      <c r="S495" s="15" t="s">
        <v>2394</v>
      </c>
      <c r="T495" s="12">
        <v>480</v>
      </c>
      <c r="U495" s="12">
        <f t="shared" ref="U495:U523" si="26">T495</f>
        <v>480</v>
      </c>
      <c r="V495" s="13" t="s">
        <v>771</v>
      </c>
      <c r="W495" s="13" t="s">
        <v>800</v>
      </c>
      <c r="X495" s="13" t="s">
        <v>802</v>
      </c>
      <c r="Y495" s="2" t="s">
        <v>89</v>
      </c>
      <c r="Z495" s="13" t="s">
        <v>802</v>
      </c>
      <c r="AA495" s="2" t="s">
        <v>803</v>
      </c>
      <c r="AB495" s="3">
        <v>45387</v>
      </c>
      <c r="AC495" s="2" t="s">
        <v>332</v>
      </c>
    </row>
    <row r="496" spans="1:29" ht="75" customHeight="1" x14ac:dyDescent="0.25">
      <c r="A496" s="2">
        <v>2024</v>
      </c>
      <c r="B496" s="3">
        <v>45292</v>
      </c>
      <c r="C496" s="3">
        <v>45382</v>
      </c>
      <c r="D496" s="2" t="s">
        <v>75</v>
      </c>
      <c r="E496" s="7" t="s">
        <v>1067</v>
      </c>
      <c r="F496" s="5" t="s">
        <v>1531</v>
      </c>
      <c r="G496" s="8" t="s">
        <v>1532</v>
      </c>
      <c r="H496" s="16" t="s">
        <v>1533</v>
      </c>
      <c r="I496" s="17" t="s">
        <v>84</v>
      </c>
      <c r="J496" s="9" t="s">
        <v>353</v>
      </c>
      <c r="K496" s="9" t="s">
        <v>1785</v>
      </c>
      <c r="L496" s="9" t="s">
        <v>330</v>
      </c>
      <c r="M496" s="2" t="s">
        <v>87</v>
      </c>
      <c r="N496" s="2" t="s">
        <v>332</v>
      </c>
      <c r="O496" s="5">
        <v>1</v>
      </c>
      <c r="P496" s="4">
        <v>45341</v>
      </c>
      <c r="Q496" s="4">
        <f t="shared" si="25"/>
        <v>45707</v>
      </c>
      <c r="R496" s="2" t="s">
        <v>332</v>
      </c>
      <c r="S496" s="15" t="s">
        <v>2395</v>
      </c>
      <c r="T496" s="12">
        <v>480</v>
      </c>
      <c r="U496" s="12">
        <f t="shared" si="26"/>
        <v>480</v>
      </c>
      <c r="V496" s="13" t="s">
        <v>772</v>
      </c>
      <c r="W496" s="13" t="s">
        <v>800</v>
      </c>
      <c r="X496" s="13" t="s">
        <v>802</v>
      </c>
      <c r="Y496" s="2" t="s">
        <v>89</v>
      </c>
      <c r="Z496" s="13" t="s">
        <v>802</v>
      </c>
      <c r="AA496" s="2" t="s">
        <v>803</v>
      </c>
      <c r="AB496" s="3">
        <v>45387</v>
      </c>
      <c r="AC496" s="2" t="s">
        <v>332</v>
      </c>
    </row>
    <row r="497" spans="1:29" ht="75" customHeight="1" x14ac:dyDescent="0.25">
      <c r="A497" s="2">
        <v>2024</v>
      </c>
      <c r="B497" s="3">
        <v>45292</v>
      </c>
      <c r="C497" s="3">
        <v>45382</v>
      </c>
      <c r="D497" s="2" t="s">
        <v>75</v>
      </c>
      <c r="E497" s="7" t="s">
        <v>1068</v>
      </c>
      <c r="F497" s="5" t="s">
        <v>1531</v>
      </c>
      <c r="G497" s="8" t="s">
        <v>1532</v>
      </c>
      <c r="H497" s="16" t="s">
        <v>1533</v>
      </c>
      <c r="I497" s="17" t="s">
        <v>84</v>
      </c>
      <c r="J497" s="9" t="s">
        <v>353</v>
      </c>
      <c r="K497" s="9" t="s">
        <v>1785</v>
      </c>
      <c r="L497" s="9" t="s">
        <v>330</v>
      </c>
      <c r="M497" s="2" t="s">
        <v>87</v>
      </c>
      <c r="N497" s="2" t="s">
        <v>332</v>
      </c>
      <c r="O497" s="5">
        <v>1</v>
      </c>
      <c r="P497" s="4">
        <v>45341</v>
      </c>
      <c r="Q497" s="4">
        <f t="shared" si="25"/>
        <v>45707</v>
      </c>
      <c r="R497" s="2" t="s">
        <v>332</v>
      </c>
      <c r="S497" s="15" t="s">
        <v>2396</v>
      </c>
      <c r="T497" s="12">
        <v>480</v>
      </c>
      <c r="U497" s="12">
        <f t="shared" si="26"/>
        <v>480</v>
      </c>
      <c r="V497" s="13" t="s">
        <v>773</v>
      </c>
      <c r="W497" s="13" t="s">
        <v>800</v>
      </c>
      <c r="X497" s="13" t="s">
        <v>802</v>
      </c>
      <c r="Y497" s="2" t="s">
        <v>89</v>
      </c>
      <c r="Z497" s="13" t="s">
        <v>802</v>
      </c>
      <c r="AA497" s="2" t="s">
        <v>803</v>
      </c>
      <c r="AB497" s="3">
        <v>45387</v>
      </c>
      <c r="AC497" s="2" t="s">
        <v>332</v>
      </c>
    </row>
    <row r="498" spans="1:29" ht="75" customHeight="1" x14ac:dyDescent="0.25">
      <c r="A498" s="2">
        <v>2024</v>
      </c>
      <c r="B498" s="3">
        <v>45292</v>
      </c>
      <c r="C498" s="3">
        <v>45382</v>
      </c>
      <c r="D498" s="2" t="s">
        <v>75</v>
      </c>
      <c r="E498" s="7" t="s">
        <v>1069</v>
      </c>
      <c r="F498" s="5" t="s">
        <v>1531</v>
      </c>
      <c r="G498" s="8" t="s">
        <v>1532</v>
      </c>
      <c r="H498" s="16" t="s">
        <v>1533</v>
      </c>
      <c r="I498" s="17" t="s">
        <v>84</v>
      </c>
      <c r="J498" s="9" t="s">
        <v>1696</v>
      </c>
      <c r="K498" s="9" t="s">
        <v>408</v>
      </c>
      <c r="L498" s="9" t="s">
        <v>429</v>
      </c>
      <c r="M498" s="2" t="s">
        <v>86</v>
      </c>
      <c r="N498" s="2" t="s">
        <v>332</v>
      </c>
      <c r="O498" s="5">
        <v>1</v>
      </c>
      <c r="P498" s="4">
        <v>45341</v>
      </c>
      <c r="Q498" s="4">
        <f>P498+366</f>
        <v>45707</v>
      </c>
      <c r="R498" s="2" t="s">
        <v>332</v>
      </c>
      <c r="S498" s="15" t="s">
        <v>2397</v>
      </c>
      <c r="T498" s="12">
        <v>1789.52</v>
      </c>
      <c r="U498" s="12">
        <f>T498</f>
        <v>1789.52</v>
      </c>
      <c r="V498" s="13" t="s">
        <v>774</v>
      </c>
      <c r="W498" s="13" t="s">
        <v>800</v>
      </c>
      <c r="X498" s="13" t="s">
        <v>802</v>
      </c>
      <c r="Y498" s="2" t="s">
        <v>89</v>
      </c>
      <c r="Z498" s="13" t="s">
        <v>802</v>
      </c>
      <c r="AA498" s="2" t="s">
        <v>803</v>
      </c>
      <c r="AB498" s="3">
        <v>45387</v>
      </c>
      <c r="AC498" s="2" t="s">
        <v>332</v>
      </c>
    </row>
    <row r="499" spans="1:29" ht="75" customHeight="1" x14ac:dyDescent="0.25">
      <c r="A499" s="2">
        <v>2024</v>
      </c>
      <c r="B499" s="3">
        <v>45292</v>
      </c>
      <c r="C499" s="3">
        <v>45382</v>
      </c>
      <c r="D499" s="2" t="s">
        <v>75</v>
      </c>
      <c r="E499" s="7" t="s">
        <v>1070</v>
      </c>
      <c r="F499" s="5" t="s">
        <v>1531</v>
      </c>
      <c r="G499" s="8" t="s">
        <v>1532</v>
      </c>
      <c r="H499" s="16" t="s">
        <v>1533</v>
      </c>
      <c r="I499" s="17" t="s">
        <v>84</v>
      </c>
      <c r="J499" s="9" t="s">
        <v>1588</v>
      </c>
      <c r="K499" s="9" t="s">
        <v>345</v>
      </c>
      <c r="L499" s="9" t="s">
        <v>1549</v>
      </c>
      <c r="M499" s="2" t="s">
        <v>86</v>
      </c>
      <c r="N499" s="2" t="s">
        <v>332</v>
      </c>
      <c r="O499" s="5">
        <v>1</v>
      </c>
      <c r="P499" s="4">
        <v>45341</v>
      </c>
      <c r="Q499" s="4">
        <f t="shared" si="25"/>
        <v>45707</v>
      </c>
      <c r="R499" s="2" t="s">
        <v>332</v>
      </c>
      <c r="S499" s="15" t="s">
        <v>2398</v>
      </c>
      <c r="T499" s="12">
        <v>960</v>
      </c>
      <c r="U499" s="12">
        <f>T499</f>
        <v>960</v>
      </c>
      <c r="V499" s="15" t="s">
        <v>775</v>
      </c>
      <c r="W499" s="13" t="s">
        <v>800</v>
      </c>
      <c r="X499" s="13" t="s">
        <v>802</v>
      </c>
      <c r="Y499" s="2" t="s">
        <v>89</v>
      </c>
      <c r="Z499" s="13" t="s">
        <v>802</v>
      </c>
      <c r="AA499" s="2" t="s">
        <v>803</v>
      </c>
      <c r="AB499" s="3">
        <v>45387</v>
      </c>
      <c r="AC499" s="2" t="s">
        <v>332</v>
      </c>
    </row>
    <row r="500" spans="1:29" ht="75" customHeight="1" x14ac:dyDescent="0.25">
      <c r="A500" s="2">
        <v>2024</v>
      </c>
      <c r="B500" s="3">
        <v>45292</v>
      </c>
      <c r="C500" s="3">
        <v>45382</v>
      </c>
      <c r="D500" s="2" t="s">
        <v>75</v>
      </c>
      <c r="E500" s="7" t="s">
        <v>1071</v>
      </c>
      <c r="F500" s="5" t="s">
        <v>1531</v>
      </c>
      <c r="G500" s="8" t="s">
        <v>1532</v>
      </c>
      <c r="H500" s="16" t="s">
        <v>1533</v>
      </c>
      <c r="I500" s="17" t="s">
        <v>84</v>
      </c>
      <c r="J500" s="9" t="s">
        <v>1786</v>
      </c>
      <c r="K500" s="9" t="s">
        <v>334</v>
      </c>
      <c r="L500" s="9" t="s">
        <v>357</v>
      </c>
      <c r="M500" s="2" t="s">
        <v>87</v>
      </c>
      <c r="N500" s="2" t="s">
        <v>332</v>
      </c>
      <c r="O500" s="5">
        <v>1</v>
      </c>
      <c r="P500" s="4">
        <v>45341</v>
      </c>
      <c r="Q500" s="4">
        <f t="shared" si="25"/>
        <v>45707</v>
      </c>
      <c r="R500" s="2" t="s">
        <v>332</v>
      </c>
      <c r="S500" s="15" t="s">
        <v>2399</v>
      </c>
      <c r="T500" s="12">
        <v>960</v>
      </c>
      <c r="U500" s="12">
        <f t="shared" si="26"/>
        <v>960</v>
      </c>
      <c r="V500" s="13" t="s">
        <v>776</v>
      </c>
      <c r="W500" s="13" t="s">
        <v>800</v>
      </c>
      <c r="X500" s="13" t="s">
        <v>802</v>
      </c>
      <c r="Y500" s="2" t="s">
        <v>89</v>
      </c>
      <c r="Z500" s="13" t="s">
        <v>802</v>
      </c>
      <c r="AA500" s="2" t="s">
        <v>803</v>
      </c>
      <c r="AB500" s="3">
        <v>45387</v>
      </c>
      <c r="AC500" s="2" t="s">
        <v>332</v>
      </c>
    </row>
    <row r="501" spans="1:29" ht="75" customHeight="1" x14ac:dyDescent="0.25">
      <c r="A501" s="2">
        <v>2024</v>
      </c>
      <c r="B501" s="3">
        <v>45292</v>
      </c>
      <c r="C501" s="3">
        <v>45382</v>
      </c>
      <c r="D501" s="2" t="s">
        <v>75</v>
      </c>
      <c r="E501" s="7" t="s">
        <v>1072</v>
      </c>
      <c r="F501" s="5" t="s">
        <v>1531</v>
      </c>
      <c r="G501" s="8" t="s">
        <v>1532</v>
      </c>
      <c r="H501" s="16" t="s">
        <v>1533</v>
      </c>
      <c r="I501" s="17" t="s">
        <v>84</v>
      </c>
      <c r="J501" s="9" t="s">
        <v>1787</v>
      </c>
      <c r="K501" s="9" t="s">
        <v>343</v>
      </c>
      <c r="L501" s="9" t="s">
        <v>1788</v>
      </c>
      <c r="M501" s="2" t="s">
        <v>87</v>
      </c>
      <c r="N501" s="2" t="s">
        <v>332</v>
      </c>
      <c r="O501" s="5">
        <v>1</v>
      </c>
      <c r="P501" s="4">
        <v>45341</v>
      </c>
      <c r="Q501" s="4">
        <f t="shared" si="25"/>
        <v>45707</v>
      </c>
      <c r="R501" s="2" t="s">
        <v>332</v>
      </c>
      <c r="S501" s="15" t="s">
        <v>2400</v>
      </c>
      <c r="T501" s="12">
        <v>480</v>
      </c>
      <c r="U501" s="12">
        <f t="shared" si="26"/>
        <v>480</v>
      </c>
      <c r="V501" s="13" t="s">
        <v>777</v>
      </c>
      <c r="W501" s="13" t="s">
        <v>800</v>
      </c>
      <c r="X501" s="13" t="s">
        <v>802</v>
      </c>
      <c r="Y501" s="2" t="s">
        <v>89</v>
      </c>
      <c r="Z501" s="13" t="s">
        <v>802</v>
      </c>
      <c r="AA501" s="2" t="s">
        <v>803</v>
      </c>
      <c r="AB501" s="3">
        <v>45387</v>
      </c>
      <c r="AC501" s="2" t="s">
        <v>332</v>
      </c>
    </row>
    <row r="502" spans="1:29" ht="75" customHeight="1" x14ac:dyDescent="0.25">
      <c r="A502" s="2">
        <v>2024</v>
      </c>
      <c r="B502" s="3">
        <v>45292</v>
      </c>
      <c r="C502" s="3">
        <v>45382</v>
      </c>
      <c r="D502" s="2" t="s">
        <v>75</v>
      </c>
      <c r="E502" s="7" t="s">
        <v>1073</v>
      </c>
      <c r="F502" s="5" t="s">
        <v>1531</v>
      </c>
      <c r="G502" s="8" t="s">
        <v>1532</v>
      </c>
      <c r="H502" s="16" t="s">
        <v>1533</v>
      </c>
      <c r="I502" s="17" t="s">
        <v>84</v>
      </c>
      <c r="J502" s="9" t="s">
        <v>527</v>
      </c>
      <c r="K502" s="9" t="s">
        <v>528</v>
      </c>
      <c r="L502" s="9" t="s">
        <v>529</v>
      </c>
      <c r="M502" s="2" t="s">
        <v>87</v>
      </c>
      <c r="N502" s="2" t="s">
        <v>332</v>
      </c>
      <c r="O502" s="5">
        <v>1</v>
      </c>
      <c r="P502" s="4">
        <v>45341</v>
      </c>
      <c r="Q502" s="4">
        <f>P502+366</f>
        <v>45707</v>
      </c>
      <c r="R502" s="2" t="s">
        <v>332</v>
      </c>
      <c r="S502" s="15" t="s">
        <v>2401</v>
      </c>
      <c r="T502" s="12">
        <v>38875</v>
      </c>
      <c r="U502" s="12">
        <f>T502</f>
        <v>38875</v>
      </c>
      <c r="V502" s="15" t="s">
        <v>721</v>
      </c>
      <c r="W502" s="13" t="s">
        <v>800</v>
      </c>
      <c r="X502" s="13" t="s">
        <v>802</v>
      </c>
      <c r="Y502" s="2" t="s">
        <v>89</v>
      </c>
      <c r="Z502" s="13" t="s">
        <v>802</v>
      </c>
      <c r="AA502" s="2" t="s">
        <v>803</v>
      </c>
      <c r="AB502" s="3">
        <v>45387</v>
      </c>
      <c r="AC502" s="2" t="s">
        <v>332</v>
      </c>
    </row>
    <row r="503" spans="1:29" ht="75" customHeight="1" x14ac:dyDescent="0.25">
      <c r="A503" s="2">
        <v>2024</v>
      </c>
      <c r="B503" s="3">
        <v>45292</v>
      </c>
      <c r="C503" s="3">
        <v>45382</v>
      </c>
      <c r="D503" s="2" t="s">
        <v>75</v>
      </c>
      <c r="E503" s="7" t="s">
        <v>1074</v>
      </c>
      <c r="F503" s="5" t="s">
        <v>1531</v>
      </c>
      <c r="G503" s="8" t="s">
        <v>1532</v>
      </c>
      <c r="H503" s="16" t="s">
        <v>1533</v>
      </c>
      <c r="I503" s="17" t="s">
        <v>84</v>
      </c>
      <c r="J503" s="9" t="s">
        <v>1598</v>
      </c>
      <c r="K503" s="9" t="s">
        <v>357</v>
      </c>
      <c r="L503" s="9" t="s">
        <v>408</v>
      </c>
      <c r="M503" s="2" t="s">
        <v>86</v>
      </c>
      <c r="N503" s="2" t="s">
        <v>332</v>
      </c>
      <c r="O503" s="5">
        <v>1</v>
      </c>
      <c r="P503" s="4">
        <v>45341</v>
      </c>
      <c r="Q503" s="4">
        <f t="shared" ref="Q503:Q514" si="27">P503+366</f>
        <v>45707</v>
      </c>
      <c r="R503" s="2" t="s">
        <v>332</v>
      </c>
      <c r="S503" s="15" t="s">
        <v>2402</v>
      </c>
      <c r="T503" s="12">
        <v>1628.95</v>
      </c>
      <c r="U503" s="12">
        <f t="shared" si="26"/>
        <v>1628.95</v>
      </c>
      <c r="V503" s="13" t="s">
        <v>3127</v>
      </c>
      <c r="W503" s="13" t="s">
        <v>800</v>
      </c>
      <c r="X503" s="13" t="s">
        <v>802</v>
      </c>
      <c r="Y503" s="2" t="s">
        <v>89</v>
      </c>
      <c r="Z503" s="13" t="s">
        <v>802</v>
      </c>
      <c r="AA503" s="2" t="s">
        <v>803</v>
      </c>
      <c r="AB503" s="3">
        <v>45387</v>
      </c>
      <c r="AC503" s="2" t="s">
        <v>332</v>
      </c>
    </row>
    <row r="504" spans="1:29" ht="75" customHeight="1" x14ac:dyDescent="0.25">
      <c r="A504" s="2">
        <v>2024</v>
      </c>
      <c r="B504" s="3">
        <v>45292</v>
      </c>
      <c r="C504" s="3">
        <v>45382</v>
      </c>
      <c r="D504" s="2" t="s">
        <v>75</v>
      </c>
      <c r="E504" s="7" t="s">
        <v>1075</v>
      </c>
      <c r="F504" s="5" t="s">
        <v>1531</v>
      </c>
      <c r="G504" s="8" t="s">
        <v>1532</v>
      </c>
      <c r="H504" s="16" t="s">
        <v>1533</v>
      </c>
      <c r="I504" s="17" t="s">
        <v>84</v>
      </c>
      <c r="J504" s="9" t="s">
        <v>377</v>
      </c>
      <c r="K504" s="9" t="s">
        <v>334</v>
      </c>
      <c r="L504" s="9" t="s">
        <v>369</v>
      </c>
      <c r="M504" s="2" t="s">
        <v>86</v>
      </c>
      <c r="N504" s="2" t="s">
        <v>332</v>
      </c>
      <c r="O504" s="5">
        <v>1</v>
      </c>
      <c r="P504" s="4">
        <v>45341</v>
      </c>
      <c r="Q504" s="4">
        <f t="shared" si="27"/>
        <v>45707</v>
      </c>
      <c r="R504" s="2" t="s">
        <v>332</v>
      </c>
      <c r="S504" s="15" t="s">
        <v>2403</v>
      </c>
      <c r="T504" s="12">
        <v>180</v>
      </c>
      <c r="U504" s="12">
        <f t="shared" si="26"/>
        <v>180</v>
      </c>
      <c r="V504" s="13" t="s">
        <v>3128</v>
      </c>
      <c r="W504" s="13" t="s">
        <v>800</v>
      </c>
      <c r="X504" s="13" t="s">
        <v>802</v>
      </c>
      <c r="Y504" s="2" t="s">
        <v>89</v>
      </c>
      <c r="Z504" s="13" t="s">
        <v>802</v>
      </c>
      <c r="AA504" s="2" t="s">
        <v>803</v>
      </c>
      <c r="AB504" s="3">
        <v>45387</v>
      </c>
      <c r="AC504" s="2" t="s">
        <v>332</v>
      </c>
    </row>
    <row r="505" spans="1:29" ht="75" customHeight="1" x14ac:dyDescent="0.25">
      <c r="A505" s="2">
        <v>2024</v>
      </c>
      <c r="B505" s="3">
        <v>45292</v>
      </c>
      <c r="C505" s="3">
        <v>45382</v>
      </c>
      <c r="D505" s="2" t="s">
        <v>75</v>
      </c>
      <c r="E505" s="7" t="s">
        <v>1076</v>
      </c>
      <c r="F505" s="5" t="s">
        <v>1531</v>
      </c>
      <c r="G505" s="8" t="s">
        <v>1532</v>
      </c>
      <c r="H505" s="16" t="s">
        <v>1533</v>
      </c>
      <c r="I505" s="17" t="s">
        <v>84</v>
      </c>
      <c r="J505" s="9" t="s">
        <v>410</v>
      </c>
      <c r="K505" s="9" t="s">
        <v>445</v>
      </c>
      <c r="L505" s="9" t="s">
        <v>330</v>
      </c>
      <c r="M505" s="2" t="s">
        <v>86</v>
      </c>
      <c r="N505" s="2" t="s">
        <v>332</v>
      </c>
      <c r="O505" s="5">
        <v>1</v>
      </c>
      <c r="P505" s="4">
        <v>45341</v>
      </c>
      <c r="Q505" s="4">
        <f t="shared" si="27"/>
        <v>45707</v>
      </c>
      <c r="R505" s="2" t="s">
        <v>332</v>
      </c>
      <c r="S505" s="15" t="s">
        <v>2404</v>
      </c>
      <c r="T505" s="12">
        <v>2536.8000000000002</v>
      </c>
      <c r="U505" s="12">
        <f t="shared" si="26"/>
        <v>2536.8000000000002</v>
      </c>
      <c r="V505" s="13" t="s">
        <v>722</v>
      </c>
      <c r="W505" s="13" t="s">
        <v>800</v>
      </c>
      <c r="X505" s="13" t="s">
        <v>802</v>
      </c>
      <c r="Y505" s="2" t="s">
        <v>89</v>
      </c>
      <c r="Z505" s="13" t="s">
        <v>802</v>
      </c>
      <c r="AA505" s="2" t="s">
        <v>803</v>
      </c>
      <c r="AB505" s="3">
        <v>45387</v>
      </c>
      <c r="AC505" s="2" t="s">
        <v>332</v>
      </c>
    </row>
    <row r="506" spans="1:29" ht="75" customHeight="1" x14ac:dyDescent="0.25">
      <c r="A506" s="2">
        <v>2024</v>
      </c>
      <c r="B506" s="3">
        <v>45292</v>
      </c>
      <c r="C506" s="3">
        <v>45382</v>
      </c>
      <c r="D506" s="2" t="s">
        <v>75</v>
      </c>
      <c r="E506" s="7" t="s">
        <v>1077</v>
      </c>
      <c r="F506" s="5" t="s">
        <v>1531</v>
      </c>
      <c r="G506" s="8" t="s">
        <v>1532</v>
      </c>
      <c r="H506" s="16" t="s">
        <v>1533</v>
      </c>
      <c r="I506" s="17" t="s">
        <v>84</v>
      </c>
      <c r="J506" s="9" t="s">
        <v>1706</v>
      </c>
      <c r="K506" s="9" t="s">
        <v>351</v>
      </c>
      <c r="L506" s="9" t="s">
        <v>493</v>
      </c>
      <c r="M506" s="2" t="s">
        <v>87</v>
      </c>
      <c r="N506" s="2" t="s">
        <v>332</v>
      </c>
      <c r="O506" s="5">
        <v>1</v>
      </c>
      <c r="P506" s="4">
        <v>45341</v>
      </c>
      <c r="Q506" s="4">
        <f>P506+366</f>
        <v>45707</v>
      </c>
      <c r="R506" s="2" t="s">
        <v>332</v>
      </c>
      <c r="S506" s="15" t="s">
        <v>2405</v>
      </c>
      <c r="T506" s="12">
        <v>1000</v>
      </c>
      <c r="U506" s="12">
        <f t="shared" si="26"/>
        <v>1000</v>
      </c>
      <c r="V506" s="13" t="s">
        <v>778</v>
      </c>
      <c r="W506" s="13" t="s">
        <v>800</v>
      </c>
      <c r="X506" s="13" t="s">
        <v>802</v>
      </c>
      <c r="Y506" s="2" t="s">
        <v>89</v>
      </c>
      <c r="Z506" s="13" t="s">
        <v>802</v>
      </c>
      <c r="AA506" s="2" t="s">
        <v>803</v>
      </c>
      <c r="AB506" s="3">
        <v>45387</v>
      </c>
      <c r="AC506" s="2" t="s">
        <v>332</v>
      </c>
    </row>
    <row r="507" spans="1:29" ht="75" customHeight="1" x14ac:dyDescent="0.25">
      <c r="A507" s="2">
        <v>2024</v>
      </c>
      <c r="B507" s="3">
        <v>45292</v>
      </c>
      <c r="C507" s="3">
        <v>45382</v>
      </c>
      <c r="D507" s="2" t="s">
        <v>75</v>
      </c>
      <c r="E507" s="7" t="s">
        <v>1078</v>
      </c>
      <c r="F507" s="5" t="s">
        <v>1531</v>
      </c>
      <c r="G507" s="8" t="s">
        <v>1532</v>
      </c>
      <c r="H507" s="16" t="s">
        <v>1533</v>
      </c>
      <c r="I507" s="17" t="s">
        <v>84</v>
      </c>
      <c r="J507" s="9" t="s">
        <v>1789</v>
      </c>
      <c r="K507" s="9" t="s">
        <v>525</v>
      </c>
      <c r="L507" s="9" t="s">
        <v>391</v>
      </c>
      <c r="M507" s="2" t="s">
        <v>87</v>
      </c>
      <c r="N507" s="2" t="s">
        <v>332</v>
      </c>
      <c r="O507" s="5">
        <v>1</v>
      </c>
      <c r="P507" s="4">
        <v>45341</v>
      </c>
      <c r="Q507" s="4">
        <f>P507+366</f>
        <v>45707</v>
      </c>
      <c r="R507" s="2" t="s">
        <v>332</v>
      </c>
      <c r="S507" s="15" t="s">
        <v>2406</v>
      </c>
      <c r="T507" s="12">
        <v>480</v>
      </c>
      <c r="U507" s="12">
        <f t="shared" si="26"/>
        <v>480</v>
      </c>
      <c r="V507" s="13" t="s">
        <v>744</v>
      </c>
      <c r="W507" s="13" t="s">
        <v>800</v>
      </c>
      <c r="X507" s="13" t="s">
        <v>802</v>
      </c>
      <c r="Y507" s="2" t="s">
        <v>89</v>
      </c>
      <c r="Z507" s="13" t="s">
        <v>802</v>
      </c>
      <c r="AA507" s="2" t="s">
        <v>803</v>
      </c>
      <c r="AB507" s="3">
        <v>45387</v>
      </c>
      <c r="AC507" s="2" t="s">
        <v>332</v>
      </c>
    </row>
    <row r="508" spans="1:29" ht="75" customHeight="1" x14ac:dyDescent="0.25">
      <c r="A508" s="2">
        <v>2024</v>
      </c>
      <c r="B508" s="3">
        <v>45292</v>
      </c>
      <c r="C508" s="3">
        <v>45382</v>
      </c>
      <c r="D508" s="2" t="s">
        <v>75</v>
      </c>
      <c r="E508" s="7" t="s">
        <v>1079</v>
      </c>
      <c r="F508" s="5" t="s">
        <v>1531</v>
      </c>
      <c r="G508" s="8" t="s">
        <v>1532</v>
      </c>
      <c r="H508" s="16" t="s">
        <v>1533</v>
      </c>
      <c r="I508" s="17" t="s">
        <v>84</v>
      </c>
      <c r="J508" s="9" t="s">
        <v>353</v>
      </c>
      <c r="K508" s="9" t="s">
        <v>369</v>
      </c>
      <c r="L508" s="9" t="s">
        <v>352</v>
      </c>
      <c r="M508" s="2" t="s">
        <v>87</v>
      </c>
      <c r="N508" s="2" t="s">
        <v>332</v>
      </c>
      <c r="O508" s="5">
        <v>1</v>
      </c>
      <c r="P508" s="4">
        <v>45341</v>
      </c>
      <c r="Q508" s="4">
        <f t="shared" si="27"/>
        <v>45707</v>
      </c>
      <c r="R508" s="2" t="s">
        <v>332</v>
      </c>
      <c r="S508" s="15" t="s">
        <v>2407</v>
      </c>
      <c r="T508" s="12">
        <v>180</v>
      </c>
      <c r="U508" s="12">
        <f t="shared" si="26"/>
        <v>180</v>
      </c>
      <c r="V508" s="13" t="s">
        <v>3129</v>
      </c>
      <c r="W508" s="13" t="s">
        <v>800</v>
      </c>
      <c r="X508" s="13" t="s">
        <v>802</v>
      </c>
      <c r="Y508" s="2" t="s">
        <v>89</v>
      </c>
      <c r="Z508" s="13" t="s">
        <v>802</v>
      </c>
      <c r="AA508" s="2" t="s">
        <v>803</v>
      </c>
      <c r="AB508" s="3">
        <v>45387</v>
      </c>
      <c r="AC508" s="2" t="s">
        <v>332</v>
      </c>
    </row>
    <row r="509" spans="1:29" ht="75" customHeight="1" x14ac:dyDescent="0.25">
      <c r="A509" s="2">
        <v>2024</v>
      </c>
      <c r="B509" s="3">
        <v>45292</v>
      </c>
      <c r="C509" s="3">
        <v>45382</v>
      </c>
      <c r="D509" s="2" t="s">
        <v>75</v>
      </c>
      <c r="E509" s="7" t="s">
        <v>1080</v>
      </c>
      <c r="F509" s="5" t="s">
        <v>1531</v>
      </c>
      <c r="G509" s="8" t="s">
        <v>1532</v>
      </c>
      <c r="H509" s="16" t="s">
        <v>1533</v>
      </c>
      <c r="I509" s="17" t="s">
        <v>84</v>
      </c>
      <c r="J509" s="9" t="s">
        <v>1790</v>
      </c>
      <c r="K509" s="9" t="s">
        <v>534</v>
      </c>
      <c r="L509" s="9" t="s">
        <v>361</v>
      </c>
      <c r="M509" s="2" t="s">
        <v>87</v>
      </c>
      <c r="N509" s="2" t="s">
        <v>332</v>
      </c>
      <c r="O509" s="5">
        <v>1</v>
      </c>
      <c r="P509" s="4">
        <v>45341</v>
      </c>
      <c r="Q509" s="4">
        <f>P509+366</f>
        <v>45707</v>
      </c>
      <c r="R509" s="2" t="s">
        <v>332</v>
      </c>
      <c r="S509" s="15" t="s">
        <v>2408</v>
      </c>
      <c r="T509" s="12">
        <v>180</v>
      </c>
      <c r="U509" s="12">
        <f>T509</f>
        <v>180</v>
      </c>
      <c r="V509" s="15" t="s">
        <v>3130</v>
      </c>
      <c r="W509" s="13" t="s">
        <v>800</v>
      </c>
      <c r="X509" s="13" t="s">
        <v>802</v>
      </c>
      <c r="Y509" s="2" t="s">
        <v>89</v>
      </c>
      <c r="Z509" s="13" t="s">
        <v>802</v>
      </c>
      <c r="AA509" s="2" t="s">
        <v>803</v>
      </c>
      <c r="AB509" s="3">
        <v>45387</v>
      </c>
      <c r="AC509" s="2" t="s">
        <v>332</v>
      </c>
    </row>
    <row r="510" spans="1:29" ht="75" customHeight="1" x14ac:dyDescent="0.25">
      <c r="A510" s="2">
        <v>2024</v>
      </c>
      <c r="B510" s="3">
        <v>45292</v>
      </c>
      <c r="C510" s="3">
        <v>45382</v>
      </c>
      <c r="D510" s="2" t="s">
        <v>75</v>
      </c>
      <c r="E510" s="7" t="s">
        <v>1081</v>
      </c>
      <c r="F510" s="5" t="s">
        <v>1531</v>
      </c>
      <c r="G510" s="8" t="s">
        <v>1532</v>
      </c>
      <c r="H510" s="16" t="s">
        <v>1533</v>
      </c>
      <c r="I510" s="17" t="s">
        <v>84</v>
      </c>
      <c r="J510" s="9" t="s">
        <v>1791</v>
      </c>
      <c r="K510" s="9" t="s">
        <v>347</v>
      </c>
      <c r="L510" s="9" t="s">
        <v>1792</v>
      </c>
      <c r="M510" s="2" t="s">
        <v>87</v>
      </c>
      <c r="N510" s="2" t="s">
        <v>332</v>
      </c>
      <c r="O510" s="5">
        <v>1</v>
      </c>
      <c r="P510" s="4">
        <v>45341</v>
      </c>
      <c r="Q510" s="4">
        <f>P510+366</f>
        <v>45707</v>
      </c>
      <c r="R510" s="2" t="s">
        <v>332</v>
      </c>
      <c r="S510" s="15" t="s">
        <v>2409</v>
      </c>
      <c r="T510" s="12">
        <v>180</v>
      </c>
      <c r="U510" s="12">
        <f>T510</f>
        <v>180</v>
      </c>
      <c r="V510" s="15" t="s">
        <v>3131</v>
      </c>
      <c r="W510" s="13" t="s">
        <v>800</v>
      </c>
      <c r="X510" s="13" t="s">
        <v>802</v>
      </c>
      <c r="Y510" s="2" t="s">
        <v>89</v>
      </c>
      <c r="Z510" s="13" t="s">
        <v>802</v>
      </c>
      <c r="AA510" s="2" t="s">
        <v>803</v>
      </c>
      <c r="AB510" s="3">
        <v>45387</v>
      </c>
      <c r="AC510" s="2" t="s">
        <v>332</v>
      </c>
    </row>
    <row r="511" spans="1:29" ht="75" customHeight="1" x14ac:dyDescent="0.25">
      <c r="A511" s="2">
        <v>2024</v>
      </c>
      <c r="B511" s="3">
        <v>45292</v>
      </c>
      <c r="C511" s="3">
        <v>45382</v>
      </c>
      <c r="D511" s="2" t="s">
        <v>75</v>
      </c>
      <c r="E511" s="7" t="s">
        <v>1082</v>
      </c>
      <c r="F511" s="5" t="s">
        <v>1531</v>
      </c>
      <c r="G511" s="8" t="s">
        <v>1532</v>
      </c>
      <c r="H511" s="16" t="s">
        <v>1533</v>
      </c>
      <c r="I511" s="17" t="s">
        <v>84</v>
      </c>
      <c r="J511" s="9" t="s">
        <v>1793</v>
      </c>
      <c r="K511" s="9" t="s">
        <v>345</v>
      </c>
      <c r="L511" s="9" t="s">
        <v>445</v>
      </c>
      <c r="M511" s="2" t="s">
        <v>87</v>
      </c>
      <c r="N511" s="2" t="s">
        <v>332</v>
      </c>
      <c r="O511" s="5">
        <v>1</v>
      </c>
      <c r="P511" s="4">
        <v>45341</v>
      </c>
      <c r="Q511" s="4">
        <f>P511+366</f>
        <v>45707</v>
      </c>
      <c r="R511" s="2" t="s">
        <v>332</v>
      </c>
      <c r="S511" s="15" t="s">
        <v>2410</v>
      </c>
      <c r="T511" s="12">
        <v>525</v>
      </c>
      <c r="U511" s="12">
        <f>T511</f>
        <v>525</v>
      </c>
      <c r="V511" s="15" t="s">
        <v>745</v>
      </c>
      <c r="W511" s="13" t="s">
        <v>800</v>
      </c>
      <c r="X511" s="13" t="s">
        <v>802</v>
      </c>
      <c r="Y511" s="2" t="s">
        <v>89</v>
      </c>
      <c r="Z511" s="13" t="s">
        <v>802</v>
      </c>
      <c r="AA511" s="2" t="s">
        <v>803</v>
      </c>
      <c r="AB511" s="3">
        <v>45387</v>
      </c>
      <c r="AC511" s="2" t="s">
        <v>332</v>
      </c>
    </row>
    <row r="512" spans="1:29" ht="75" customHeight="1" x14ac:dyDescent="0.25">
      <c r="A512" s="2">
        <v>2024</v>
      </c>
      <c r="B512" s="3">
        <v>45292</v>
      </c>
      <c r="C512" s="3">
        <v>45382</v>
      </c>
      <c r="D512" s="2" t="s">
        <v>75</v>
      </c>
      <c r="E512" s="7" t="s">
        <v>1083</v>
      </c>
      <c r="F512" s="5" t="s">
        <v>1531</v>
      </c>
      <c r="G512" s="8" t="s">
        <v>1532</v>
      </c>
      <c r="H512" s="16" t="s">
        <v>1533</v>
      </c>
      <c r="I512" s="17" t="s">
        <v>84</v>
      </c>
      <c r="J512" s="9" t="s">
        <v>1794</v>
      </c>
      <c r="K512" s="9" t="s">
        <v>1795</v>
      </c>
      <c r="L512" s="9" t="s">
        <v>513</v>
      </c>
      <c r="M512" s="2" t="s">
        <v>86</v>
      </c>
      <c r="N512" s="2" t="s">
        <v>332</v>
      </c>
      <c r="O512" s="5">
        <v>1</v>
      </c>
      <c r="P512" s="4">
        <v>45341</v>
      </c>
      <c r="Q512" s="4">
        <f t="shared" si="27"/>
        <v>45707</v>
      </c>
      <c r="R512" s="2" t="s">
        <v>332</v>
      </c>
      <c r="S512" s="15" t="s">
        <v>2411</v>
      </c>
      <c r="T512" s="12">
        <v>313.35000000000002</v>
      </c>
      <c r="U512" s="12">
        <f t="shared" si="26"/>
        <v>313.35000000000002</v>
      </c>
      <c r="V512" s="13" t="s">
        <v>746</v>
      </c>
      <c r="W512" s="13" t="s">
        <v>800</v>
      </c>
      <c r="X512" s="13" t="s">
        <v>802</v>
      </c>
      <c r="Y512" s="2" t="s">
        <v>89</v>
      </c>
      <c r="Z512" s="13" t="s">
        <v>802</v>
      </c>
      <c r="AA512" s="2" t="s">
        <v>803</v>
      </c>
      <c r="AB512" s="3">
        <v>45387</v>
      </c>
      <c r="AC512" s="2" t="s">
        <v>332</v>
      </c>
    </row>
    <row r="513" spans="1:29" ht="75" customHeight="1" x14ac:dyDescent="0.25">
      <c r="A513" s="2">
        <v>2024</v>
      </c>
      <c r="B513" s="3">
        <v>45292</v>
      </c>
      <c r="C513" s="3">
        <v>45382</v>
      </c>
      <c r="D513" s="2" t="s">
        <v>75</v>
      </c>
      <c r="E513" s="7" t="s">
        <v>1084</v>
      </c>
      <c r="F513" s="5" t="s">
        <v>1531</v>
      </c>
      <c r="G513" s="8" t="s">
        <v>1532</v>
      </c>
      <c r="H513" s="16" t="s">
        <v>1533</v>
      </c>
      <c r="I513" s="17" t="s">
        <v>84</v>
      </c>
      <c r="J513" s="9" t="s">
        <v>1580</v>
      </c>
      <c r="K513" s="9" t="s">
        <v>484</v>
      </c>
      <c r="L513" s="9" t="s">
        <v>1796</v>
      </c>
      <c r="M513" s="2" t="s">
        <v>86</v>
      </c>
      <c r="N513" s="2" t="s">
        <v>332</v>
      </c>
      <c r="O513" s="5">
        <v>1</v>
      </c>
      <c r="P513" s="4">
        <v>45341</v>
      </c>
      <c r="Q513" s="4">
        <f t="shared" si="27"/>
        <v>45707</v>
      </c>
      <c r="R513" s="2" t="s">
        <v>332</v>
      </c>
      <c r="S513" s="15" t="s">
        <v>2412</v>
      </c>
      <c r="T513" s="12">
        <v>180</v>
      </c>
      <c r="U513" s="12">
        <f t="shared" si="26"/>
        <v>180</v>
      </c>
      <c r="V513" s="13" t="s">
        <v>3132</v>
      </c>
      <c r="W513" s="13" t="s">
        <v>800</v>
      </c>
      <c r="X513" s="13" t="s">
        <v>802</v>
      </c>
      <c r="Y513" s="2" t="s">
        <v>89</v>
      </c>
      <c r="Z513" s="13" t="s">
        <v>802</v>
      </c>
      <c r="AA513" s="2" t="s">
        <v>803</v>
      </c>
      <c r="AB513" s="3">
        <v>45387</v>
      </c>
      <c r="AC513" s="2" t="s">
        <v>332</v>
      </c>
    </row>
    <row r="514" spans="1:29" ht="75" customHeight="1" x14ac:dyDescent="0.25">
      <c r="A514" s="2">
        <v>2024</v>
      </c>
      <c r="B514" s="3">
        <v>45292</v>
      </c>
      <c r="C514" s="3">
        <v>45382</v>
      </c>
      <c r="D514" s="2" t="s">
        <v>75</v>
      </c>
      <c r="E514" s="7" t="s">
        <v>1085</v>
      </c>
      <c r="F514" s="5" t="s">
        <v>1531</v>
      </c>
      <c r="G514" s="8" t="s">
        <v>1532</v>
      </c>
      <c r="H514" s="16" t="s">
        <v>1533</v>
      </c>
      <c r="I514" s="17" t="s">
        <v>84</v>
      </c>
      <c r="J514" s="9" t="s">
        <v>1797</v>
      </c>
      <c r="K514" s="9" t="s">
        <v>1798</v>
      </c>
      <c r="L514" s="9" t="s">
        <v>1799</v>
      </c>
      <c r="M514" s="2" t="s">
        <v>87</v>
      </c>
      <c r="N514" s="2" t="s">
        <v>332</v>
      </c>
      <c r="O514" s="5">
        <v>1</v>
      </c>
      <c r="P514" s="4">
        <v>45341</v>
      </c>
      <c r="Q514" s="4">
        <f t="shared" si="27"/>
        <v>45707</v>
      </c>
      <c r="R514" s="2" t="s">
        <v>332</v>
      </c>
      <c r="S514" s="15" t="s">
        <v>2413</v>
      </c>
      <c r="T514" s="12">
        <v>180</v>
      </c>
      <c r="U514" s="12">
        <f t="shared" si="26"/>
        <v>180</v>
      </c>
      <c r="V514" s="13" t="s">
        <v>3133</v>
      </c>
      <c r="W514" s="13" t="s">
        <v>800</v>
      </c>
      <c r="X514" s="13" t="s">
        <v>802</v>
      </c>
      <c r="Y514" s="2" t="s">
        <v>89</v>
      </c>
      <c r="Z514" s="13" t="s">
        <v>802</v>
      </c>
      <c r="AA514" s="2" t="s">
        <v>803</v>
      </c>
      <c r="AB514" s="3">
        <v>45387</v>
      </c>
      <c r="AC514" s="2" t="s">
        <v>332</v>
      </c>
    </row>
    <row r="515" spans="1:29" ht="75" customHeight="1" x14ac:dyDescent="0.25">
      <c r="A515" s="2">
        <v>2024</v>
      </c>
      <c r="B515" s="3">
        <v>45292</v>
      </c>
      <c r="C515" s="3">
        <v>45382</v>
      </c>
      <c r="D515" s="2" t="s">
        <v>75</v>
      </c>
      <c r="E515" s="7" t="s">
        <v>1086</v>
      </c>
      <c r="F515" s="5" t="s">
        <v>1531</v>
      </c>
      <c r="G515" s="8" t="s">
        <v>1532</v>
      </c>
      <c r="H515" s="16" t="s">
        <v>1533</v>
      </c>
      <c r="I515" s="17" t="s">
        <v>84</v>
      </c>
      <c r="J515" s="9" t="s">
        <v>353</v>
      </c>
      <c r="K515" s="9" t="s">
        <v>368</v>
      </c>
      <c r="L515" s="9" t="s">
        <v>523</v>
      </c>
      <c r="M515" s="2" t="s">
        <v>87</v>
      </c>
      <c r="N515" s="2" t="s">
        <v>332</v>
      </c>
      <c r="O515" s="5">
        <v>1</v>
      </c>
      <c r="P515" s="4">
        <v>45341</v>
      </c>
      <c r="Q515" s="4">
        <f>P515+366</f>
        <v>45707</v>
      </c>
      <c r="R515" s="2" t="s">
        <v>332</v>
      </c>
      <c r="S515" s="15" t="s">
        <v>2414</v>
      </c>
      <c r="T515" s="12">
        <v>578.66999999999996</v>
      </c>
      <c r="U515" s="12">
        <f>T515</f>
        <v>578.66999999999996</v>
      </c>
      <c r="V515" s="15" t="s">
        <v>723</v>
      </c>
      <c r="W515" s="13" t="s">
        <v>800</v>
      </c>
      <c r="X515" s="13" t="s">
        <v>802</v>
      </c>
      <c r="Y515" s="2" t="s">
        <v>89</v>
      </c>
      <c r="Z515" s="13" t="s">
        <v>802</v>
      </c>
      <c r="AA515" s="2" t="s">
        <v>803</v>
      </c>
      <c r="AB515" s="3">
        <v>45387</v>
      </c>
      <c r="AC515" s="2" t="s">
        <v>332</v>
      </c>
    </row>
    <row r="516" spans="1:29" ht="75" customHeight="1" x14ac:dyDescent="0.25">
      <c r="A516" s="2">
        <v>2024</v>
      </c>
      <c r="B516" s="3">
        <v>45292</v>
      </c>
      <c r="C516" s="3">
        <v>45382</v>
      </c>
      <c r="D516" s="2" t="s">
        <v>75</v>
      </c>
      <c r="E516" s="7" t="s">
        <v>1087</v>
      </c>
      <c r="F516" s="5" t="s">
        <v>1531</v>
      </c>
      <c r="G516" s="8" t="s">
        <v>1532</v>
      </c>
      <c r="H516" s="16" t="s">
        <v>1533</v>
      </c>
      <c r="I516" s="17" t="s">
        <v>84</v>
      </c>
      <c r="J516" s="9" t="s">
        <v>1800</v>
      </c>
      <c r="K516" s="9" t="s">
        <v>1801</v>
      </c>
      <c r="L516" s="9" t="s">
        <v>1802</v>
      </c>
      <c r="M516" s="2" t="s">
        <v>87</v>
      </c>
      <c r="N516" s="2" t="s">
        <v>332</v>
      </c>
      <c r="O516" s="5">
        <v>1</v>
      </c>
      <c r="P516" s="4">
        <v>45341</v>
      </c>
      <c r="Q516" s="4">
        <f>P516+366</f>
        <v>45707</v>
      </c>
      <c r="R516" s="2" t="s">
        <v>332</v>
      </c>
      <c r="S516" s="15" t="s">
        <v>2415</v>
      </c>
      <c r="T516" s="12">
        <v>180</v>
      </c>
      <c r="U516" s="12">
        <f>T516</f>
        <v>180</v>
      </c>
      <c r="V516" s="15" t="s">
        <v>3134</v>
      </c>
      <c r="W516" s="13" t="s">
        <v>800</v>
      </c>
      <c r="X516" s="13" t="s">
        <v>802</v>
      </c>
      <c r="Y516" s="2" t="s">
        <v>89</v>
      </c>
      <c r="Z516" s="13" t="s">
        <v>802</v>
      </c>
      <c r="AA516" s="2" t="s">
        <v>803</v>
      </c>
      <c r="AB516" s="3">
        <v>45387</v>
      </c>
      <c r="AC516" s="2" t="s">
        <v>332</v>
      </c>
    </row>
    <row r="517" spans="1:29" ht="75" customHeight="1" x14ac:dyDescent="0.25">
      <c r="A517" s="2">
        <v>2024</v>
      </c>
      <c r="B517" s="3">
        <v>45292</v>
      </c>
      <c r="C517" s="3">
        <v>45382</v>
      </c>
      <c r="D517" s="2" t="s">
        <v>75</v>
      </c>
      <c r="E517" s="7" t="s">
        <v>1088</v>
      </c>
      <c r="F517" s="5" t="s">
        <v>1531</v>
      </c>
      <c r="G517" s="8" t="s">
        <v>1532</v>
      </c>
      <c r="H517" s="16" t="s">
        <v>1533</v>
      </c>
      <c r="I517" s="17" t="s">
        <v>84</v>
      </c>
      <c r="J517" s="9" t="s">
        <v>1803</v>
      </c>
      <c r="K517" s="9" t="s">
        <v>427</v>
      </c>
      <c r="L517" s="9" t="s">
        <v>361</v>
      </c>
      <c r="M517" s="2" t="s">
        <v>87</v>
      </c>
      <c r="N517" s="2" t="s">
        <v>332</v>
      </c>
      <c r="O517" s="5">
        <v>1</v>
      </c>
      <c r="P517" s="4">
        <v>45341</v>
      </c>
      <c r="Q517" s="4">
        <f>P517+366</f>
        <v>45707</v>
      </c>
      <c r="R517" s="2" t="s">
        <v>332</v>
      </c>
      <c r="S517" s="15" t="s">
        <v>2416</v>
      </c>
      <c r="T517" s="12">
        <v>180</v>
      </c>
      <c r="U517" s="12">
        <f>T517</f>
        <v>180</v>
      </c>
      <c r="V517" s="15" t="s">
        <v>3135</v>
      </c>
      <c r="W517" s="13" t="s">
        <v>800</v>
      </c>
      <c r="X517" s="13" t="s">
        <v>802</v>
      </c>
      <c r="Y517" s="2" t="s">
        <v>89</v>
      </c>
      <c r="Z517" s="13" t="s">
        <v>802</v>
      </c>
      <c r="AA517" s="2" t="s">
        <v>803</v>
      </c>
      <c r="AB517" s="3">
        <v>45387</v>
      </c>
      <c r="AC517" s="2" t="s">
        <v>332</v>
      </c>
    </row>
    <row r="518" spans="1:29" ht="75" customHeight="1" x14ac:dyDescent="0.25">
      <c r="A518" s="2">
        <v>2024</v>
      </c>
      <c r="B518" s="3">
        <v>45292</v>
      </c>
      <c r="C518" s="3">
        <v>45382</v>
      </c>
      <c r="D518" s="2" t="s">
        <v>75</v>
      </c>
      <c r="E518" s="7" t="s">
        <v>1089</v>
      </c>
      <c r="F518" s="5" t="s">
        <v>1531</v>
      </c>
      <c r="G518" s="8" t="s">
        <v>1532</v>
      </c>
      <c r="H518" s="16" t="s">
        <v>1533</v>
      </c>
      <c r="I518" s="17" t="s">
        <v>84</v>
      </c>
      <c r="J518" s="9" t="s">
        <v>404</v>
      </c>
      <c r="K518" s="9" t="s">
        <v>361</v>
      </c>
      <c r="L518" s="9" t="s">
        <v>334</v>
      </c>
      <c r="M518" s="2" t="s">
        <v>87</v>
      </c>
      <c r="N518" s="2" t="s">
        <v>332</v>
      </c>
      <c r="O518" s="5">
        <v>1</v>
      </c>
      <c r="P518" s="4">
        <v>45341</v>
      </c>
      <c r="Q518" s="4">
        <f t="shared" ref="Q518:Q542" si="28">P518+366</f>
        <v>45707</v>
      </c>
      <c r="R518" s="2" t="s">
        <v>332</v>
      </c>
      <c r="S518" s="15" t="s">
        <v>2417</v>
      </c>
      <c r="T518" s="12">
        <v>481.92</v>
      </c>
      <c r="U518" s="12">
        <f t="shared" si="26"/>
        <v>481.92</v>
      </c>
      <c r="V518" s="13" t="s">
        <v>724</v>
      </c>
      <c r="W518" s="13" t="s">
        <v>800</v>
      </c>
      <c r="X518" s="13" t="s">
        <v>802</v>
      </c>
      <c r="Y518" s="2" t="s">
        <v>89</v>
      </c>
      <c r="Z518" s="13" t="s">
        <v>802</v>
      </c>
      <c r="AA518" s="2" t="s">
        <v>803</v>
      </c>
      <c r="AB518" s="3">
        <v>45387</v>
      </c>
      <c r="AC518" s="2" t="s">
        <v>332</v>
      </c>
    </row>
    <row r="519" spans="1:29" ht="75" customHeight="1" x14ac:dyDescent="0.25">
      <c r="A519" s="2">
        <v>2024</v>
      </c>
      <c r="B519" s="3">
        <v>45292</v>
      </c>
      <c r="C519" s="3">
        <v>45382</v>
      </c>
      <c r="D519" s="2" t="s">
        <v>75</v>
      </c>
      <c r="E519" s="7" t="s">
        <v>1090</v>
      </c>
      <c r="F519" s="5" t="s">
        <v>1531</v>
      </c>
      <c r="G519" s="8" t="s">
        <v>1532</v>
      </c>
      <c r="H519" s="16" t="s">
        <v>1533</v>
      </c>
      <c r="I519" s="17" t="s">
        <v>84</v>
      </c>
      <c r="J519" s="9" t="s">
        <v>1804</v>
      </c>
      <c r="K519" s="9" t="s">
        <v>1551</v>
      </c>
      <c r="L519" s="9" t="s">
        <v>334</v>
      </c>
      <c r="M519" s="2" t="s">
        <v>87</v>
      </c>
      <c r="N519" s="2" t="s">
        <v>332</v>
      </c>
      <c r="O519" s="5">
        <v>1</v>
      </c>
      <c r="P519" s="4">
        <v>45341</v>
      </c>
      <c r="Q519" s="4">
        <f t="shared" si="28"/>
        <v>45707</v>
      </c>
      <c r="R519" s="2" t="s">
        <v>332</v>
      </c>
      <c r="S519" s="15" t="s">
        <v>2418</v>
      </c>
      <c r="T519" s="12">
        <v>1000</v>
      </c>
      <c r="U519" s="12">
        <f>T519</f>
        <v>1000</v>
      </c>
      <c r="V519" s="15" t="s">
        <v>725</v>
      </c>
      <c r="W519" s="13" t="s">
        <v>800</v>
      </c>
      <c r="X519" s="13" t="s">
        <v>802</v>
      </c>
      <c r="Y519" s="2" t="s">
        <v>89</v>
      </c>
      <c r="Z519" s="13" t="s">
        <v>802</v>
      </c>
      <c r="AA519" s="2" t="s">
        <v>803</v>
      </c>
      <c r="AB519" s="3">
        <v>45387</v>
      </c>
      <c r="AC519" s="2" t="s">
        <v>332</v>
      </c>
    </row>
    <row r="520" spans="1:29" ht="75" customHeight="1" x14ac:dyDescent="0.25">
      <c r="A520" s="2">
        <v>2024</v>
      </c>
      <c r="B520" s="3">
        <v>45292</v>
      </c>
      <c r="C520" s="3">
        <v>45382</v>
      </c>
      <c r="D520" s="2" t="s">
        <v>75</v>
      </c>
      <c r="E520" s="7" t="s">
        <v>1091</v>
      </c>
      <c r="F520" s="5" t="s">
        <v>1531</v>
      </c>
      <c r="G520" s="8" t="s">
        <v>1532</v>
      </c>
      <c r="H520" s="16" t="s">
        <v>1533</v>
      </c>
      <c r="I520" s="17" t="s">
        <v>84</v>
      </c>
      <c r="J520" s="9" t="s">
        <v>1805</v>
      </c>
      <c r="K520" s="9" t="s">
        <v>330</v>
      </c>
      <c r="L520" s="9" t="s">
        <v>1806</v>
      </c>
      <c r="M520" s="2" t="s">
        <v>87</v>
      </c>
      <c r="N520" s="2" t="s">
        <v>332</v>
      </c>
      <c r="O520" s="5">
        <v>1</v>
      </c>
      <c r="P520" s="4">
        <v>45341</v>
      </c>
      <c r="Q520" s="4">
        <f t="shared" si="28"/>
        <v>45707</v>
      </c>
      <c r="R520" s="2" t="s">
        <v>332</v>
      </c>
      <c r="S520" s="15" t="s">
        <v>2419</v>
      </c>
      <c r="T520" s="12">
        <v>260.02</v>
      </c>
      <c r="U520" s="12">
        <f t="shared" si="26"/>
        <v>260.02</v>
      </c>
      <c r="V520" s="15" t="s">
        <v>726</v>
      </c>
      <c r="W520" s="13" t="s">
        <v>800</v>
      </c>
      <c r="X520" s="13" t="s">
        <v>802</v>
      </c>
      <c r="Y520" s="2" t="s">
        <v>89</v>
      </c>
      <c r="Z520" s="13" t="s">
        <v>802</v>
      </c>
      <c r="AA520" s="2" t="s">
        <v>803</v>
      </c>
      <c r="AB520" s="3">
        <v>45387</v>
      </c>
      <c r="AC520" s="2" t="s">
        <v>332</v>
      </c>
    </row>
    <row r="521" spans="1:29" ht="75" customHeight="1" x14ac:dyDescent="0.25">
      <c r="A521" s="2">
        <v>2024</v>
      </c>
      <c r="B521" s="3">
        <v>45292</v>
      </c>
      <c r="C521" s="3">
        <v>45382</v>
      </c>
      <c r="D521" s="2" t="s">
        <v>75</v>
      </c>
      <c r="E521" s="7" t="s">
        <v>1092</v>
      </c>
      <c r="F521" s="5" t="s">
        <v>1531</v>
      </c>
      <c r="G521" s="8" t="s">
        <v>1532</v>
      </c>
      <c r="H521" s="16" t="s">
        <v>1533</v>
      </c>
      <c r="I521" s="17" t="s">
        <v>84</v>
      </c>
      <c r="J521" s="9" t="s">
        <v>538</v>
      </c>
      <c r="K521" s="9" t="s">
        <v>352</v>
      </c>
      <c r="L521" s="9" t="s">
        <v>513</v>
      </c>
      <c r="M521" s="2" t="s">
        <v>87</v>
      </c>
      <c r="N521" s="2" t="s">
        <v>332</v>
      </c>
      <c r="O521" s="5">
        <v>1</v>
      </c>
      <c r="P521" s="4">
        <v>45341</v>
      </c>
      <c r="Q521" s="4">
        <f>P521+366</f>
        <v>45707</v>
      </c>
      <c r="R521" s="2" t="s">
        <v>332</v>
      </c>
      <c r="S521" s="15" t="s">
        <v>2420</v>
      </c>
      <c r="T521" s="12">
        <v>239.65</v>
      </c>
      <c r="U521" s="12">
        <f>T521</f>
        <v>239.65</v>
      </c>
      <c r="V521" s="15" t="s">
        <v>727</v>
      </c>
      <c r="W521" s="13" t="s">
        <v>800</v>
      </c>
      <c r="X521" s="13" t="s">
        <v>802</v>
      </c>
      <c r="Y521" s="2" t="s">
        <v>89</v>
      </c>
      <c r="Z521" s="13" t="s">
        <v>802</v>
      </c>
      <c r="AA521" s="2" t="s">
        <v>803</v>
      </c>
      <c r="AB521" s="3">
        <v>45387</v>
      </c>
      <c r="AC521" s="2" t="s">
        <v>332</v>
      </c>
    </row>
    <row r="522" spans="1:29" ht="75" customHeight="1" x14ac:dyDescent="0.25">
      <c r="A522" s="2">
        <v>2024</v>
      </c>
      <c r="B522" s="3">
        <v>45292</v>
      </c>
      <c r="C522" s="3">
        <v>45382</v>
      </c>
      <c r="D522" s="2" t="s">
        <v>75</v>
      </c>
      <c r="E522" s="7" t="s">
        <v>1093</v>
      </c>
      <c r="F522" s="5" t="s">
        <v>1531</v>
      </c>
      <c r="G522" s="8" t="s">
        <v>1532</v>
      </c>
      <c r="H522" s="16" t="s">
        <v>1533</v>
      </c>
      <c r="I522" s="17" t="s">
        <v>84</v>
      </c>
      <c r="J522" s="9" t="s">
        <v>1807</v>
      </c>
      <c r="K522" s="9" t="s">
        <v>416</v>
      </c>
      <c r="L522" s="9" t="s">
        <v>357</v>
      </c>
      <c r="M522" s="2" t="s">
        <v>86</v>
      </c>
      <c r="N522" s="2" t="s">
        <v>332</v>
      </c>
      <c r="O522" s="5">
        <v>1</v>
      </c>
      <c r="P522" s="4">
        <v>45341</v>
      </c>
      <c r="Q522" s="4">
        <f t="shared" si="28"/>
        <v>45707</v>
      </c>
      <c r="R522" s="2" t="s">
        <v>332</v>
      </c>
      <c r="S522" s="15" t="s">
        <v>2421</v>
      </c>
      <c r="T522" s="12">
        <v>990.62</v>
      </c>
      <c r="U522" s="12">
        <f>T522</f>
        <v>990.62</v>
      </c>
      <c r="V522" s="15" t="s">
        <v>728</v>
      </c>
      <c r="W522" s="13" t="s">
        <v>800</v>
      </c>
      <c r="X522" s="13" t="s">
        <v>802</v>
      </c>
      <c r="Y522" s="2" t="s">
        <v>89</v>
      </c>
      <c r="Z522" s="13" t="s">
        <v>802</v>
      </c>
      <c r="AA522" s="2" t="s">
        <v>803</v>
      </c>
      <c r="AB522" s="3">
        <v>45387</v>
      </c>
      <c r="AC522" s="2" t="s">
        <v>332</v>
      </c>
    </row>
    <row r="523" spans="1:29" ht="75" customHeight="1" x14ac:dyDescent="0.25">
      <c r="A523" s="2">
        <v>2024</v>
      </c>
      <c r="B523" s="3">
        <v>45292</v>
      </c>
      <c r="C523" s="3">
        <v>45382</v>
      </c>
      <c r="D523" s="2" t="s">
        <v>75</v>
      </c>
      <c r="E523" s="7" t="s">
        <v>1094</v>
      </c>
      <c r="F523" s="5" t="s">
        <v>1531</v>
      </c>
      <c r="G523" s="8" t="s">
        <v>1532</v>
      </c>
      <c r="H523" s="16" t="s">
        <v>1533</v>
      </c>
      <c r="I523" s="17" t="s">
        <v>84</v>
      </c>
      <c r="J523" s="9" t="s">
        <v>1678</v>
      </c>
      <c r="K523" s="9" t="s">
        <v>334</v>
      </c>
      <c r="L523" s="9" t="s">
        <v>445</v>
      </c>
      <c r="M523" s="2" t="s">
        <v>86</v>
      </c>
      <c r="N523" s="2" t="s">
        <v>332</v>
      </c>
      <c r="O523" s="5">
        <v>1</v>
      </c>
      <c r="P523" s="4">
        <v>45343</v>
      </c>
      <c r="Q523" s="4">
        <f t="shared" si="28"/>
        <v>45709</v>
      </c>
      <c r="R523" s="2" t="s">
        <v>332</v>
      </c>
      <c r="S523" s="15" t="s">
        <v>2422</v>
      </c>
      <c r="T523" s="12">
        <v>26014.85</v>
      </c>
      <c r="U523" s="12">
        <f t="shared" si="26"/>
        <v>26014.85</v>
      </c>
      <c r="V523" s="13" t="s">
        <v>747</v>
      </c>
      <c r="W523" s="13" t="s">
        <v>800</v>
      </c>
      <c r="X523" s="13" t="s">
        <v>802</v>
      </c>
      <c r="Y523" s="2" t="s">
        <v>89</v>
      </c>
      <c r="Z523" s="13" t="s">
        <v>802</v>
      </c>
      <c r="AA523" s="2" t="s">
        <v>803</v>
      </c>
      <c r="AB523" s="3">
        <v>45387</v>
      </c>
      <c r="AC523" s="2" t="s">
        <v>332</v>
      </c>
    </row>
    <row r="524" spans="1:29" ht="75" customHeight="1" x14ac:dyDescent="0.25">
      <c r="A524" s="2">
        <v>2024</v>
      </c>
      <c r="B524" s="3">
        <v>45292</v>
      </c>
      <c r="C524" s="3">
        <v>45382</v>
      </c>
      <c r="D524" s="2" t="s">
        <v>75</v>
      </c>
      <c r="E524" s="7" t="s">
        <v>1095</v>
      </c>
      <c r="F524" s="5" t="s">
        <v>1531</v>
      </c>
      <c r="G524" s="8" t="s">
        <v>1532</v>
      </c>
      <c r="H524" s="16" t="s">
        <v>1533</v>
      </c>
      <c r="I524" s="17" t="s">
        <v>84</v>
      </c>
      <c r="J524" s="9" t="s">
        <v>540</v>
      </c>
      <c r="K524" s="9" t="s">
        <v>408</v>
      </c>
      <c r="L524" s="9" t="s">
        <v>349</v>
      </c>
      <c r="M524" s="2" t="s">
        <v>86</v>
      </c>
      <c r="N524" s="2" t="s">
        <v>332</v>
      </c>
      <c r="O524" s="5">
        <v>1</v>
      </c>
      <c r="P524" s="4">
        <v>45344</v>
      </c>
      <c r="Q524" s="4">
        <f t="shared" si="28"/>
        <v>45710</v>
      </c>
      <c r="R524" s="2" t="s">
        <v>332</v>
      </c>
      <c r="S524" s="15" t="s">
        <v>2423</v>
      </c>
      <c r="T524" s="12">
        <v>1264.52</v>
      </c>
      <c r="U524" s="12">
        <f>T524</f>
        <v>1264.52</v>
      </c>
      <c r="V524" s="15" t="s">
        <v>3136</v>
      </c>
      <c r="W524" s="13" t="s">
        <v>800</v>
      </c>
      <c r="X524" s="13" t="s">
        <v>802</v>
      </c>
      <c r="Y524" s="2" t="s">
        <v>89</v>
      </c>
      <c r="Z524" s="13" t="s">
        <v>802</v>
      </c>
      <c r="AA524" s="2" t="s">
        <v>803</v>
      </c>
      <c r="AB524" s="3">
        <v>45387</v>
      </c>
      <c r="AC524" s="2" t="s">
        <v>332</v>
      </c>
    </row>
    <row r="525" spans="1:29" ht="75" customHeight="1" x14ac:dyDescent="0.25">
      <c r="A525" s="2">
        <v>2024</v>
      </c>
      <c r="B525" s="3">
        <v>45292</v>
      </c>
      <c r="C525" s="3">
        <v>45382</v>
      </c>
      <c r="D525" s="2" t="s">
        <v>75</v>
      </c>
      <c r="E525" s="7" t="s">
        <v>1096</v>
      </c>
      <c r="F525" s="5" t="s">
        <v>1531</v>
      </c>
      <c r="G525" s="8" t="s">
        <v>1532</v>
      </c>
      <c r="H525" s="16" t="s">
        <v>1533</v>
      </c>
      <c r="I525" s="17" t="s">
        <v>84</v>
      </c>
      <c r="J525" s="9" t="s">
        <v>1808</v>
      </c>
      <c r="K525" s="9" t="s">
        <v>378</v>
      </c>
      <c r="L525" s="9" t="s">
        <v>330</v>
      </c>
      <c r="M525" s="2" t="s">
        <v>87</v>
      </c>
      <c r="N525" s="2" t="s">
        <v>332</v>
      </c>
      <c r="O525" s="5">
        <v>1</v>
      </c>
      <c r="P525" s="4">
        <v>45344</v>
      </c>
      <c r="Q525" s="4">
        <f t="shared" si="28"/>
        <v>45710</v>
      </c>
      <c r="R525" s="2" t="s">
        <v>332</v>
      </c>
      <c r="S525" s="15" t="s">
        <v>2424</v>
      </c>
      <c r="T525" s="12">
        <v>900.86</v>
      </c>
      <c r="U525" s="12">
        <f t="shared" ref="U525:U542" si="29">T525</f>
        <v>900.86</v>
      </c>
      <c r="V525" s="15" t="s">
        <v>3137</v>
      </c>
      <c r="W525" s="13" t="s">
        <v>800</v>
      </c>
      <c r="X525" s="13" t="s">
        <v>802</v>
      </c>
      <c r="Y525" s="2" t="s">
        <v>89</v>
      </c>
      <c r="Z525" s="13" t="s">
        <v>802</v>
      </c>
      <c r="AA525" s="2" t="s">
        <v>803</v>
      </c>
      <c r="AB525" s="3">
        <v>45387</v>
      </c>
      <c r="AC525" s="2" t="s">
        <v>332</v>
      </c>
    </row>
    <row r="526" spans="1:29" ht="75" customHeight="1" x14ac:dyDescent="0.25">
      <c r="A526" s="2">
        <v>2024</v>
      </c>
      <c r="B526" s="3">
        <v>45292</v>
      </c>
      <c r="C526" s="3">
        <v>45382</v>
      </c>
      <c r="D526" s="2" t="s">
        <v>75</v>
      </c>
      <c r="E526" s="7" t="s">
        <v>1097</v>
      </c>
      <c r="F526" s="5" t="s">
        <v>1531</v>
      </c>
      <c r="G526" s="8" t="s">
        <v>1532</v>
      </c>
      <c r="H526" s="16" t="s">
        <v>1533</v>
      </c>
      <c r="I526" s="17" t="s">
        <v>84</v>
      </c>
      <c r="J526" s="9" t="s">
        <v>536</v>
      </c>
      <c r="K526" s="9" t="s">
        <v>1695</v>
      </c>
      <c r="L526" s="9" t="s">
        <v>481</v>
      </c>
      <c r="M526" s="2" t="s">
        <v>86</v>
      </c>
      <c r="N526" s="2" t="s">
        <v>332</v>
      </c>
      <c r="O526" s="5">
        <v>1</v>
      </c>
      <c r="P526" s="4">
        <v>45341</v>
      </c>
      <c r="Q526" s="4">
        <f>P526+366</f>
        <v>45707</v>
      </c>
      <c r="R526" s="2" t="s">
        <v>332</v>
      </c>
      <c r="S526" s="15" t="s">
        <v>2425</v>
      </c>
      <c r="T526" s="12">
        <v>180</v>
      </c>
      <c r="U526" s="12">
        <f>T526</f>
        <v>180</v>
      </c>
      <c r="V526" s="13" t="s">
        <v>3138</v>
      </c>
      <c r="W526" s="13" t="s">
        <v>800</v>
      </c>
      <c r="X526" s="13" t="s">
        <v>802</v>
      </c>
      <c r="Y526" s="2" t="s">
        <v>89</v>
      </c>
      <c r="Z526" s="13" t="s">
        <v>802</v>
      </c>
      <c r="AA526" s="2" t="s">
        <v>803</v>
      </c>
      <c r="AB526" s="3">
        <v>45387</v>
      </c>
      <c r="AC526" s="2" t="s">
        <v>332</v>
      </c>
    </row>
    <row r="527" spans="1:29" ht="75" customHeight="1" x14ac:dyDescent="0.25">
      <c r="A527" s="2">
        <v>2024</v>
      </c>
      <c r="B527" s="3">
        <v>45292</v>
      </c>
      <c r="C527" s="3">
        <v>45382</v>
      </c>
      <c r="D527" s="2" t="s">
        <v>75</v>
      </c>
      <c r="E527" s="7" t="s">
        <v>1098</v>
      </c>
      <c r="F527" s="5" t="s">
        <v>1531</v>
      </c>
      <c r="G527" s="8" t="s">
        <v>1532</v>
      </c>
      <c r="H527" s="16" t="s">
        <v>1533</v>
      </c>
      <c r="I527" s="17" t="s">
        <v>84</v>
      </c>
      <c r="J527" s="9" t="s">
        <v>1809</v>
      </c>
      <c r="K527" s="9" t="s">
        <v>330</v>
      </c>
      <c r="L527" s="9" t="s">
        <v>1721</v>
      </c>
      <c r="M527" s="2" t="s">
        <v>86</v>
      </c>
      <c r="N527" s="2" t="s">
        <v>332</v>
      </c>
      <c r="O527" s="5">
        <v>1</v>
      </c>
      <c r="P527" s="4">
        <v>45341</v>
      </c>
      <c r="Q527" s="4">
        <f>P527+366</f>
        <v>45707</v>
      </c>
      <c r="R527" s="2" t="s">
        <v>332</v>
      </c>
      <c r="S527" s="15" t="s">
        <v>2426</v>
      </c>
      <c r="T527" s="12">
        <v>180</v>
      </c>
      <c r="U527" s="12">
        <f>T527</f>
        <v>180</v>
      </c>
      <c r="V527" s="13" t="s">
        <v>3139</v>
      </c>
      <c r="W527" s="13" t="s">
        <v>800</v>
      </c>
      <c r="X527" s="13" t="s">
        <v>802</v>
      </c>
      <c r="Y527" s="2" t="s">
        <v>89</v>
      </c>
      <c r="Z527" s="13" t="s">
        <v>802</v>
      </c>
      <c r="AA527" s="2" t="s">
        <v>803</v>
      </c>
      <c r="AB527" s="3">
        <v>45387</v>
      </c>
      <c r="AC527" s="2" t="s">
        <v>332</v>
      </c>
    </row>
    <row r="528" spans="1:29" ht="75" customHeight="1" x14ac:dyDescent="0.25">
      <c r="A528" s="2">
        <v>2024</v>
      </c>
      <c r="B528" s="3">
        <v>45292</v>
      </c>
      <c r="C528" s="3">
        <v>45382</v>
      </c>
      <c r="D528" s="2" t="s">
        <v>75</v>
      </c>
      <c r="E528" s="7" t="s">
        <v>1099</v>
      </c>
      <c r="F528" s="5" t="s">
        <v>1531</v>
      </c>
      <c r="G528" s="8" t="s">
        <v>1532</v>
      </c>
      <c r="H528" s="16" t="s">
        <v>1533</v>
      </c>
      <c r="I528" s="17" t="s">
        <v>84</v>
      </c>
      <c r="J528" s="9" t="s">
        <v>1810</v>
      </c>
      <c r="K528" s="9" t="s">
        <v>330</v>
      </c>
      <c r="L528" s="9" t="s">
        <v>1609</v>
      </c>
      <c r="M528" s="2" t="s">
        <v>86</v>
      </c>
      <c r="N528" s="2" t="s">
        <v>332</v>
      </c>
      <c r="O528" s="5">
        <v>1</v>
      </c>
      <c r="P528" s="4">
        <v>45345</v>
      </c>
      <c r="Q528" s="4">
        <f t="shared" si="28"/>
        <v>45711</v>
      </c>
      <c r="R528" s="2" t="s">
        <v>332</v>
      </c>
      <c r="S528" s="15" t="s">
        <v>2427</v>
      </c>
      <c r="T528" s="12">
        <v>647.27</v>
      </c>
      <c r="U528" s="12">
        <f t="shared" si="29"/>
        <v>647.27</v>
      </c>
      <c r="V528" s="13" t="s">
        <v>780</v>
      </c>
      <c r="W528" s="13" t="s">
        <v>800</v>
      </c>
      <c r="X528" s="13" t="s">
        <v>802</v>
      </c>
      <c r="Y528" s="2" t="s">
        <v>89</v>
      </c>
      <c r="Z528" s="13" t="s">
        <v>802</v>
      </c>
      <c r="AA528" s="2" t="s">
        <v>803</v>
      </c>
      <c r="AB528" s="3">
        <v>45387</v>
      </c>
      <c r="AC528" s="2" t="s">
        <v>332</v>
      </c>
    </row>
    <row r="529" spans="1:29" ht="75" customHeight="1" x14ac:dyDescent="0.25">
      <c r="A529" s="2">
        <v>2024</v>
      </c>
      <c r="B529" s="3">
        <v>45292</v>
      </c>
      <c r="C529" s="3">
        <v>45382</v>
      </c>
      <c r="D529" s="2" t="s">
        <v>75</v>
      </c>
      <c r="E529" s="7" t="s">
        <v>1100</v>
      </c>
      <c r="F529" s="5" t="s">
        <v>1531</v>
      </c>
      <c r="G529" s="8" t="s">
        <v>1532</v>
      </c>
      <c r="H529" s="16" t="s">
        <v>1533</v>
      </c>
      <c r="I529" s="17" t="s">
        <v>84</v>
      </c>
      <c r="J529" s="9" t="s">
        <v>1811</v>
      </c>
      <c r="K529" s="9" t="s">
        <v>384</v>
      </c>
      <c r="L529" s="9" t="s">
        <v>416</v>
      </c>
      <c r="M529" s="2" t="s">
        <v>87</v>
      </c>
      <c r="N529" s="2" t="s">
        <v>332</v>
      </c>
      <c r="O529" s="5">
        <v>1</v>
      </c>
      <c r="P529" s="4">
        <v>45345</v>
      </c>
      <c r="Q529" s="4">
        <f t="shared" si="28"/>
        <v>45711</v>
      </c>
      <c r="R529" s="2" t="s">
        <v>332</v>
      </c>
      <c r="S529" s="15" t="s">
        <v>2428</v>
      </c>
      <c r="T529" s="12">
        <v>647.27</v>
      </c>
      <c r="U529" s="12">
        <f t="shared" si="29"/>
        <v>647.27</v>
      </c>
      <c r="V529" s="15" t="s">
        <v>3140</v>
      </c>
      <c r="W529" s="13" t="s">
        <v>800</v>
      </c>
      <c r="X529" s="13" t="s">
        <v>802</v>
      </c>
      <c r="Y529" s="2" t="s">
        <v>89</v>
      </c>
      <c r="Z529" s="13" t="s">
        <v>802</v>
      </c>
      <c r="AA529" s="2" t="s">
        <v>803</v>
      </c>
      <c r="AB529" s="3">
        <v>45387</v>
      </c>
      <c r="AC529" s="2" t="s">
        <v>332</v>
      </c>
    </row>
    <row r="530" spans="1:29" ht="75" customHeight="1" x14ac:dyDescent="0.25">
      <c r="A530" s="2">
        <v>2024</v>
      </c>
      <c r="B530" s="3">
        <v>45292</v>
      </c>
      <c r="C530" s="3">
        <v>45382</v>
      </c>
      <c r="D530" s="2" t="s">
        <v>75</v>
      </c>
      <c r="E530" s="7" t="s">
        <v>1101</v>
      </c>
      <c r="F530" s="5" t="s">
        <v>1531</v>
      </c>
      <c r="G530" s="8" t="s">
        <v>1532</v>
      </c>
      <c r="H530" s="16" t="s">
        <v>1533</v>
      </c>
      <c r="I530" s="17" t="s">
        <v>84</v>
      </c>
      <c r="J530" s="9" t="s">
        <v>1812</v>
      </c>
      <c r="K530" s="9" t="s">
        <v>1813</v>
      </c>
      <c r="L530" s="9" t="s">
        <v>378</v>
      </c>
      <c r="M530" s="2" t="s">
        <v>87</v>
      </c>
      <c r="N530" s="2" t="s">
        <v>332</v>
      </c>
      <c r="O530" s="5">
        <v>1</v>
      </c>
      <c r="P530" s="4">
        <v>45344</v>
      </c>
      <c r="Q530" s="4">
        <f t="shared" si="28"/>
        <v>45710</v>
      </c>
      <c r="R530" s="2" t="s">
        <v>332</v>
      </c>
      <c r="S530" s="15" t="s">
        <v>2429</v>
      </c>
      <c r="T530" s="12">
        <v>495.1</v>
      </c>
      <c r="U530" s="12">
        <f t="shared" si="29"/>
        <v>495.1</v>
      </c>
      <c r="V530" s="15" t="s">
        <v>729</v>
      </c>
      <c r="W530" s="13" t="s">
        <v>800</v>
      </c>
      <c r="X530" s="13" t="s">
        <v>802</v>
      </c>
      <c r="Y530" s="2" t="s">
        <v>89</v>
      </c>
      <c r="Z530" s="13" t="s">
        <v>802</v>
      </c>
      <c r="AA530" s="2" t="s">
        <v>803</v>
      </c>
      <c r="AB530" s="3">
        <v>45387</v>
      </c>
      <c r="AC530" s="2" t="s">
        <v>332</v>
      </c>
    </row>
    <row r="531" spans="1:29" ht="75" customHeight="1" x14ac:dyDescent="0.25">
      <c r="A531" s="2">
        <v>2024</v>
      </c>
      <c r="B531" s="3">
        <v>45292</v>
      </c>
      <c r="C531" s="3">
        <v>45382</v>
      </c>
      <c r="D531" s="2" t="s">
        <v>75</v>
      </c>
      <c r="E531" s="7" t="s">
        <v>1102</v>
      </c>
      <c r="F531" s="5" t="s">
        <v>1531</v>
      </c>
      <c r="G531" s="8" t="s">
        <v>1532</v>
      </c>
      <c r="H531" s="16" t="s">
        <v>1533</v>
      </c>
      <c r="I531" s="17" t="s">
        <v>84</v>
      </c>
      <c r="J531" s="9" t="s">
        <v>1814</v>
      </c>
      <c r="K531" s="9" t="s">
        <v>513</v>
      </c>
      <c r="L531" s="9" t="s">
        <v>380</v>
      </c>
      <c r="M531" s="2" t="s">
        <v>87</v>
      </c>
      <c r="N531" s="2" t="s">
        <v>332</v>
      </c>
      <c r="O531" s="5">
        <v>1</v>
      </c>
      <c r="P531" s="4">
        <v>45344</v>
      </c>
      <c r="Q531" s="4">
        <f t="shared" si="28"/>
        <v>45710</v>
      </c>
      <c r="R531" s="2" t="s">
        <v>332</v>
      </c>
      <c r="S531" s="15" t="s">
        <v>2430</v>
      </c>
      <c r="T531" s="12">
        <v>499.8</v>
      </c>
      <c r="U531" s="12">
        <f t="shared" si="29"/>
        <v>499.8</v>
      </c>
      <c r="V531" s="15" t="s">
        <v>730</v>
      </c>
      <c r="W531" s="13" t="s">
        <v>800</v>
      </c>
      <c r="X531" s="13" t="s">
        <v>802</v>
      </c>
      <c r="Y531" s="2" t="s">
        <v>89</v>
      </c>
      <c r="Z531" s="13" t="s">
        <v>802</v>
      </c>
      <c r="AA531" s="2" t="s">
        <v>803</v>
      </c>
      <c r="AB531" s="3">
        <v>45387</v>
      </c>
      <c r="AC531" s="2" t="s">
        <v>332</v>
      </c>
    </row>
    <row r="532" spans="1:29" ht="75" customHeight="1" x14ac:dyDescent="0.25">
      <c r="A532" s="2">
        <v>2024</v>
      </c>
      <c r="B532" s="3">
        <v>45292</v>
      </c>
      <c r="C532" s="3">
        <v>45382</v>
      </c>
      <c r="D532" s="2" t="s">
        <v>75</v>
      </c>
      <c r="E532" s="7" t="s">
        <v>1103</v>
      </c>
      <c r="F532" s="5" t="s">
        <v>1531</v>
      </c>
      <c r="G532" s="8" t="s">
        <v>1532</v>
      </c>
      <c r="H532" s="16" t="s">
        <v>1533</v>
      </c>
      <c r="I532" s="17" t="s">
        <v>84</v>
      </c>
      <c r="J532" s="9" t="s">
        <v>1815</v>
      </c>
      <c r="K532" s="9" t="s">
        <v>368</v>
      </c>
      <c r="L532" s="9" t="s">
        <v>1816</v>
      </c>
      <c r="M532" s="2" t="s">
        <v>86</v>
      </c>
      <c r="N532" s="2" t="s">
        <v>332</v>
      </c>
      <c r="O532" s="5">
        <v>1</v>
      </c>
      <c r="P532" s="4">
        <v>45343</v>
      </c>
      <c r="Q532" s="4">
        <f t="shared" si="28"/>
        <v>45709</v>
      </c>
      <c r="R532" s="2" t="s">
        <v>332</v>
      </c>
      <c r="S532" s="15" t="s">
        <v>2431</v>
      </c>
      <c r="T532" s="12">
        <v>510.75</v>
      </c>
      <c r="U532" s="12">
        <f t="shared" si="29"/>
        <v>510.75</v>
      </c>
      <c r="V532" s="15" t="s">
        <v>731</v>
      </c>
      <c r="W532" s="13" t="s">
        <v>800</v>
      </c>
      <c r="X532" s="13" t="s">
        <v>802</v>
      </c>
      <c r="Y532" s="2" t="s">
        <v>89</v>
      </c>
      <c r="Z532" s="13" t="s">
        <v>802</v>
      </c>
      <c r="AA532" s="2" t="s">
        <v>803</v>
      </c>
      <c r="AB532" s="3">
        <v>45387</v>
      </c>
      <c r="AC532" s="2" t="s">
        <v>332</v>
      </c>
    </row>
    <row r="533" spans="1:29" ht="75" customHeight="1" x14ac:dyDescent="0.25">
      <c r="A533" s="2">
        <v>2024</v>
      </c>
      <c r="B533" s="3">
        <v>45292</v>
      </c>
      <c r="C533" s="3">
        <v>45382</v>
      </c>
      <c r="D533" s="2" t="s">
        <v>75</v>
      </c>
      <c r="E533" s="7" t="s">
        <v>1104</v>
      </c>
      <c r="F533" s="5" t="s">
        <v>1531</v>
      </c>
      <c r="G533" s="8" t="s">
        <v>1532</v>
      </c>
      <c r="H533" s="16" t="s">
        <v>1533</v>
      </c>
      <c r="I533" s="17" t="s">
        <v>84</v>
      </c>
      <c r="J533" s="9" t="s">
        <v>540</v>
      </c>
      <c r="K533" s="9" t="s">
        <v>513</v>
      </c>
      <c r="L533" s="9" t="s">
        <v>330</v>
      </c>
      <c r="M533" s="2" t="s">
        <v>86</v>
      </c>
      <c r="N533" s="2" t="s">
        <v>332</v>
      </c>
      <c r="O533" s="5">
        <v>1</v>
      </c>
      <c r="P533" s="4">
        <v>45344</v>
      </c>
      <c r="Q533" s="4">
        <f t="shared" si="28"/>
        <v>45710</v>
      </c>
      <c r="R533" s="2" t="s">
        <v>332</v>
      </c>
      <c r="S533" s="15" t="s">
        <v>2432</v>
      </c>
      <c r="T533" s="12">
        <v>443</v>
      </c>
      <c r="U533" s="12">
        <f t="shared" si="29"/>
        <v>443</v>
      </c>
      <c r="V533" s="15" t="s">
        <v>732</v>
      </c>
      <c r="W533" s="13" t="s">
        <v>800</v>
      </c>
      <c r="X533" s="13" t="s">
        <v>802</v>
      </c>
      <c r="Y533" s="2" t="s">
        <v>89</v>
      </c>
      <c r="Z533" s="13" t="s">
        <v>802</v>
      </c>
      <c r="AA533" s="2" t="s">
        <v>803</v>
      </c>
      <c r="AB533" s="3">
        <v>45387</v>
      </c>
      <c r="AC533" s="2" t="s">
        <v>332</v>
      </c>
    </row>
    <row r="534" spans="1:29" ht="75" customHeight="1" x14ac:dyDescent="0.25">
      <c r="A534" s="2">
        <v>2024</v>
      </c>
      <c r="B534" s="3">
        <v>45292</v>
      </c>
      <c r="C534" s="3">
        <v>45382</v>
      </c>
      <c r="D534" s="2" t="s">
        <v>75</v>
      </c>
      <c r="E534" s="7" t="s">
        <v>1105</v>
      </c>
      <c r="F534" s="5" t="s">
        <v>1531</v>
      </c>
      <c r="G534" s="8" t="s">
        <v>1532</v>
      </c>
      <c r="H534" s="16" t="s">
        <v>1533</v>
      </c>
      <c r="I534" s="17" t="s">
        <v>84</v>
      </c>
      <c r="J534" s="9" t="s">
        <v>1642</v>
      </c>
      <c r="K534" s="9" t="s">
        <v>330</v>
      </c>
      <c r="L534" s="9" t="s">
        <v>513</v>
      </c>
      <c r="M534" s="2" t="s">
        <v>86</v>
      </c>
      <c r="N534" s="2" t="s">
        <v>332</v>
      </c>
      <c r="O534" s="5">
        <v>1</v>
      </c>
      <c r="P534" s="4">
        <v>45344</v>
      </c>
      <c r="Q534" s="4">
        <f t="shared" si="28"/>
        <v>45710</v>
      </c>
      <c r="R534" s="2" t="s">
        <v>332</v>
      </c>
      <c r="S534" s="15" t="s">
        <v>2433</v>
      </c>
      <c r="T534" s="12">
        <v>505.9</v>
      </c>
      <c r="U534" s="12">
        <f t="shared" si="29"/>
        <v>505.9</v>
      </c>
      <c r="V534" s="15" t="s">
        <v>733</v>
      </c>
      <c r="W534" s="13" t="s">
        <v>800</v>
      </c>
      <c r="X534" s="13" t="s">
        <v>802</v>
      </c>
      <c r="Y534" s="2" t="s">
        <v>89</v>
      </c>
      <c r="Z534" s="13" t="s">
        <v>802</v>
      </c>
      <c r="AA534" s="2" t="s">
        <v>803</v>
      </c>
      <c r="AB534" s="3">
        <v>45387</v>
      </c>
      <c r="AC534" s="2" t="s">
        <v>332</v>
      </c>
    </row>
    <row r="535" spans="1:29" ht="75" customHeight="1" x14ac:dyDescent="0.25">
      <c r="A535" s="2">
        <v>2024</v>
      </c>
      <c r="B535" s="3">
        <v>45292</v>
      </c>
      <c r="C535" s="3">
        <v>45382</v>
      </c>
      <c r="D535" s="2" t="s">
        <v>75</v>
      </c>
      <c r="E535" s="7" t="s">
        <v>1106</v>
      </c>
      <c r="F535" s="5" t="s">
        <v>1531</v>
      </c>
      <c r="G535" s="8" t="s">
        <v>1532</v>
      </c>
      <c r="H535" s="16" t="s">
        <v>1533</v>
      </c>
      <c r="I535" s="17" t="s">
        <v>84</v>
      </c>
      <c r="J535" s="9" t="s">
        <v>1817</v>
      </c>
      <c r="K535" s="9" t="s">
        <v>324</v>
      </c>
      <c r="L535" s="9" t="s">
        <v>351</v>
      </c>
      <c r="M535" s="2" t="s">
        <v>87</v>
      </c>
      <c r="N535" s="2" t="s">
        <v>332</v>
      </c>
      <c r="O535" s="5">
        <v>1</v>
      </c>
      <c r="P535" s="4">
        <v>45344</v>
      </c>
      <c r="Q535" s="4">
        <f t="shared" si="28"/>
        <v>45710</v>
      </c>
      <c r="R535" s="2" t="s">
        <v>332</v>
      </c>
      <c r="S535" s="15" t="s">
        <v>2434</v>
      </c>
      <c r="T535" s="12">
        <v>180</v>
      </c>
      <c r="U535" s="12">
        <f t="shared" si="29"/>
        <v>180</v>
      </c>
      <c r="V535" s="15" t="s">
        <v>3141</v>
      </c>
      <c r="W535" s="13" t="s">
        <v>800</v>
      </c>
      <c r="X535" s="13" t="s">
        <v>802</v>
      </c>
      <c r="Y535" s="2" t="s">
        <v>89</v>
      </c>
      <c r="Z535" s="13" t="s">
        <v>802</v>
      </c>
      <c r="AA535" s="2" t="s">
        <v>803</v>
      </c>
      <c r="AB535" s="3">
        <v>45387</v>
      </c>
      <c r="AC535" s="2" t="s">
        <v>332</v>
      </c>
    </row>
    <row r="536" spans="1:29" ht="75" customHeight="1" x14ac:dyDescent="0.25">
      <c r="A536" s="2">
        <v>2024</v>
      </c>
      <c r="B536" s="3">
        <v>45292</v>
      </c>
      <c r="C536" s="3">
        <v>45382</v>
      </c>
      <c r="D536" s="2" t="s">
        <v>75</v>
      </c>
      <c r="E536" s="7" t="s">
        <v>1107</v>
      </c>
      <c r="F536" s="5" t="s">
        <v>1531</v>
      </c>
      <c r="G536" s="8" t="s">
        <v>1532</v>
      </c>
      <c r="H536" s="16" t="s">
        <v>1533</v>
      </c>
      <c r="I536" s="17" t="s">
        <v>84</v>
      </c>
      <c r="J536" s="9" t="s">
        <v>1817</v>
      </c>
      <c r="K536" s="9" t="s">
        <v>324</v>
      </c>
      <c r="L536" s="9" t="s">
        <v>351</v>
      </c>
      <c r="M536" s="2" t="s">
        <v>87</v>
      </c>
      <c r="N536" s="2" t="s">
        <v>332</v>
      </c>
      <c r="O536" s="5">
        <v>1</v>
      </c>
      <c r="P536" s="4">
        <v>45344</v>
      </c>
      <c r="Q536" s="4">
        <f t="shared" si="28"/>
        <v>45710</v>
      </c>
      <c r="R536" s="2" t="s">
        <v>332</v>
      </c>
      <c r="S536" s="15" t="s">
        <v>2435</v>
      </c>
      <c r="T536" s="12">
        <v>180</v>
      </c>
      <c r="U536" s="12">
        <f t="shared" si="29"/>
        <v>180</v>
      </c>
      <c r="V536" s="15" t="s">
        <v>3142</v>
      </c>
      <c r="W536" s="13" t="s">
        <v>800</v>
      </c>
      <c r="X536" s="13" t="s">
        <v>802</v>
      </c>
      <c r="Y536" s="2" t="s">
        <v>89</v>
      </c>
      <c r="Z536" s="13" t="s">
        <v>802</v>
      </c>
      <c r="AA536" s="2" t="s">
        <v>803</v>
      </c>
      <c r="AB536" s="3">
        <v>45387</v>
      </c>
      <c r="AC536" s="2" t="s">
        <v>332</v>
      </c>
    </row>
    <row r="537" spans="1:29" ht="75" customHeight="1" x14ac:dyDescent="0.25">
      <c r="A537" s="2">
        <v>2024</v>
      </c>
      <c r="B537" s="3">
        <v>45292</v>
      </c>
      <c r="C537" s="3">
        <v>45382</v>
      </c>
      <c r="D537" s="2" t="s">
        <v>75</v>
      </c>
      <c r="E537" s="7" t="s">
        <v>1108</v>
      </c>
      <c r="F537" s="5" t="s">
        <v>1531</v>
      </c>
      <c r="G537" s="8" t="s">
        <v>1532</v>
      </c>
      <c r="H537" s="16" t="s">
        <v>1533</v>
      </c>
      <c r="I537" s="17" t="s">
        <v>84</v>
      </c>
      <c r="J537" s="9" t="s">
        <v>1817</v>
      </c>
      <c r="K537" s="9" t="s">
        <v>324</v>
      </c>
      <c r="L537" s="9" t="s">
        <v>351</v>
      </c>
      <c r="M537" s="2" t="s">
        <v>87</v>
      </c>
      <c r="N537" s="2" t="s">
        <v>332</v>
      </c>
      <c r="O537" s="5">
        <v>1</v>
      </c>
      <c r="P537" s="4">
        <v>45344</v>
      </c>
      <c r="Q537" s="4">
        <f t="shared" si="28"/>
        <v>45710</v>
      </c>
      <c r="R537" s="2" t="s">
        <v>332</v>
      </c>
      <c r="S537" s="15" t="s">
        <v>2436</v>
      </c>
      <c r="T537" s="12">
        <v>180</v>
      </c>
      <c r="U537" s="12">
        <f t="shared" si="29"/>
        <v>180</v>
      </c>
      <c r="V537" s="15" t="s">
        <v>3143</v>
      </c>
      <c r="W537" s="13" t="s">
        <v>800</v>
      </c>
      <c r="X537" s="13" t="s">
        <v>802</v>
      </c>
      <c r="Y537" s="2" t="s">
        <v>89</v>
      </c>
      <c r="Z537" s="13" t="s">
        <v>802</v>
      </c>
      <c r="AA537" s="2" t="s">
        <v>803</v>
      </c>
      <c r="AB537" s="3">
        <v>45387</v>
      </c>
      <c r="AC537" s="2" t="s">
        <v>332</v>
      </c>
    </row>
    <row r="538" spans="1:29" ht="75" customHeight="1" x14ac:dyDescent="0.25">
      <c r="A538" s="2">
        <v>2024</v>
      </c>
      <c r="B538" s="3">
        <v>45292</v>
      </c>
      <c r="C538" s="3">
        <v>45382</v>
      </c>
      <c r="D538" s="2" t="s">
        <v>75</v>
      </c>
      <c r="E538" s="7" t="s">
        <v>1109</v>
      </c>
      <c r="F538" s="5" t="s">
        <v>1531</v>
      </c>
      <c r="G538" s="8" t="s">
        <v>1532</v>
      </c>
      <c r="H538" s="16" t="s">
        <v>1533</v>
      </c>
      <c r="I538" s="17" t="s">
        <v>84</v>
      </c>
      <c r="J538" s="9" t="s">
        <v>1817</v>
      </c>
      <c r="K538" s="9" t="s">
        <v>324</v>
      </c>
      <c r="L538" s="9" t="s">
        <v>351</v>
      </c>
      <c r="M538" s="2" t="s">
        <v>87</v>
      </c>
      <c r="N538" s="2" t="s">
        <v>332</v>
      </c>
      <c r="O538" s="5">
        <v>1</v>
      </c>
      <c r="P538" s="4">
        <v>45344</v>
      </c>
      <c r="Q538" s="4">
        <f t="shared" si="28"/>
        <v>45710</v>
      </c>
      <c r="R538" s="2" t="s">
        <v>332</v>
      </c>
      <c r="S538" s="15" t="s">
        <v>2437</v>
      </c>
      <c r="T538" s="12">
        <v>180</v>
      </c>
      <c r="U538" s="12">
        <f t="shared" si="29"/>
        <v>180</v>
      </c>
      <c r="V538" s="15" t="s">
        <v>3144</v>
      </c>
      <c r="W538" s="13" t="s">
        <v>800</v>
      </c>
      <c r="X538" s="13" t="s">
        <v>802</v>
      </c>
      <c r="Y538" s="2" t="s">
        <v>89</v>
      </c>
      <c r="Z538" s="13" t="s">
        <v>802</v>
      </c>
      <c r="AA538" s="2" t="s">
        <v>803</v>
      </c>
      <c r="AB538" s="3">
        <v>45387</v>
      </c>
      <c r="AC538" s="2" t="s">
        <v>332</v>
      </c>
    </row>
    <row r="539" spans="1:29" ht="75" customHeight="1" x14ac:dyDescent="0.25">
      <c r="A539" s="2">
        <v>2024</v>
      </c>
      <c r="B539" s="3">
        <v>45292</v>
      </c>
      <c r="C539" s="3">
        <v>45382</v>
      </c>
      <c r="D539" s="2" t="s">
        <v>75</v>
      </c>
      <c r="E539" s="7" t="s">
        <v>1110</v>
      </c>
      <c r="F539" s="5" t="s">
        <v>1531</v>
      </c>
      <c r="G539" s="8" t="s">
        <v>1532</v>
      </c>
      <c r="H539" s="16" t="s">
        <v>1533</v>
      </c>
      <c r="I539" s="17" t="s">
        <v>84</v>
      </c>
      <c r="J539" s="9" t="s">
        <v>1817</v>
      </c>
      <c r="K539" s="9" t="s">
        <v>324</v>
      </c>
      <c r="L539" s="9" t="s">
        <v>351</v>
      </c>
      <c r="M539" s="2" t="s">
        <v>87</v>
      </c>
      <c r="N539" s="2" t="s">
        <v>332</v>
      </c>
      <c r="O539" s="5">
        <v>1</v>
      </c>
      <c r="P539" s="4">
        <v>45344</v>
      </c>
      <c r="Q539" s="4">
        <f t="shared" si="28"/>
        <v>45710</v>
      </c>
      <c r="R539" s="2" t="s">
        <v>332</v>
      </c>
      <c r="S539" s="15" t="s">
        <v>2438</v>
      </c>
      <c r="T539" s="12">
        <v>180</v>
      </c>
      <c r="U539" s="12">
        <f t="shared" si="29"/>
        <v>180</v>
      </c>
      <c r="V539" s="15" t="s">
        <v>3145</v>
      </c>
      <c r="W539" s="13" t="s">
        <v>800</v>
      </c>
      <c r="X539" s="13" t="s">
        <v>802</v>
      </c>
      <c r="Y539" s="2" t="s">
        <v>89</v>
      </c>
      <c r="Z539" s="13" t="s">
        <v>802</v>
      </c>
      <c r="AA539" s="2" t="s">
        <v>803</v>
      </c>
      <c r="AB539" s="3">
        <v>45387</v>
      </c>
      <c r="AC539" s="2" t="s">
        <v>332</v>
      </c>
    </row>
    <row r="540" spans="1:29" ht="75" customHeight="1" x14ac:dyDescent="0.25">
      <c r="A540" s="2">
        <v>2024</v>
      </c>
      <c r="B540" s="3">
        <v>45292</v>
      </c>
      <c r="C540" s="3">
        <v>45382</v>
      </c>
      <c r="D540" s="2" t="s">
        <v>75</v>
      </c>
      <c r="E540" s="7" t="s">
        <v>1111</v>
      </c>
      <c r="F540" s="5" t="s">
        <v>1531</v>
      </c>
      <c r="G540" s="8" t="s">
        <v>1532</v>
      </c>
      <c r="H540" s="16" t="s">
        <v>1533</v>
      </c>
      <c r="I540" s="17" t="s">
        <v>84</v>
      </c>
      <c r="J540" s="9" t="s">
        <v>1818</v>
      </c>
      <c r="K540" s="9" t="s">
        <v>345</v>
      </c>
      <c r="L540" s="9" t="s">
        <v>393</v>
      </c>
      <c r="M540" s="2" t="s">
        <v>86</v>
      </c>
      <c r="N540" s="2" t="s">
        <v>332</v>
      </c>
      <c r="O540" s="5">
        <v>1</v>
      </c>
      <c r="P540" s="4">
        <v>45344</v>
      </c>
      <c r="Q540" s="4">
        <f t="shared" si="28"/>
        <v>45710</v>
      </c>
      <c r="R540" s="2" t="s">
        <v>332</v>
      </c>
      <c r="S540" s="15" t="s">
        <v>2439</v>
      </c>
      <c r="T540" s="12">
        <v>180</v>
      </c>
      <c r="U540" s="12">
        <f t="shared" si="29"/>
        <v>180</v>
      </c>
      <c r="V540" s="13" t="s">
        <v>3146</v>
      </c>
      <c r="W540" s="13" t="s">
        <v>800</v>
      </c>
      <c r="X540" s="13" t="s">
        <v>802</v>
      </c>
      <c r="Y540" s="2" t="s">
        <v>89</v>
      </c>
      <c r="Z540" s="13" t="s">
        <v>802</v>
      </c>
      <c r="AA540" s="2" t="s">
        <v>803</v>
      </c>
      <c r="AB540" s="3">
        <v>45387</v>
      </c>
      <c r="AC540" s="2" t="s">
        <v>332</v>
      </c>
    </row>
    <row r="541" spans="1:29" ht="75" customHeight="1" x14ac:dyDescent="0.25">
      <c r="A541" s="2">
        <v>2024</v>
      </c>
      <c r="B541" s="3">
        <v>45292</v>
      </c>
      <c r="C541" s="3">
        <v>45382</v>
      </c>
      <c r="D541" s="2" t="s">
        <v>75</v>
      </c>
      <c r="E541" s="7" t="s">
        <v>1112</v>
      </c>
      <c r="F541" s="5" t="s">
        <v>1531</v>
      </c>
      <c r="G541" s="8" t="s">
        <v>1532</v>
      </c>
      <c r="H541" s="16" t="s">
        <v>1533</v>
      </c>
      <c r="I541" s="17" t="s">
        <v>84</v>
      </c>
      <c r="J541" s="9" t="s">
        <v>1819</v>
      </c>
      <c r="K541" s="9" t="s">
        <v>1820</v>
      </c>
      <c r="L541" s="9" t="s">
        <v>1537</v>
      </c>
      <c r="M541" s="2" t="s">
        <v>87</v>
      </c>
      <c r="N541" s="2" t="s">
        <v>332</v>
      </c>
      <c r="O541" s="5">
        <v>1</v>
      </c>
      <c r="P541" s="4">
        <v>45344</v>
      </c>
      <c r="Q541" s="4">
        <f t="shared" si="28"/>
        <v>45710</v>
      </c>
      <c r="R541" s="2" t="s">
        <v>332</v>
      </c>
      <c r="S541" s="15" t="s">
        <v>2440</v>
      </c>
      <c r="T541" s="12">
        <v>180</v>
      </c>
      <c r="U541" s="12">
        <f t="shared" si="29"/>
        <v>180</v>
      </c>
      <c r="V541" s="13" t="s">
        <v>3147</v>
      </c>
      <c r="W541" s="13" t="s">
        <v>800</v>
      </c>
      <c r="X541" s="13" t="s">
        <v>802</v>
      </c>
      <c r="Y541" s="2" t="s">
        <v>89</v>
      </c>
      <c r="Z541" s="13" t="s">
        <v>802</v>
      </c>
      <c r="AA541" s="2" t="s">
        <v>803</v>
      </c>
      <c r="AB541" s="3">
        <v>45387</v>
      </c>
      <c r="AC541" s="2" t="s">
        <v>332</v>
      </c>
    </row>
    <row r="542" spans="1:29" ht="75" customHeight="1" x14ac:dyDescent="0.25">
      <c r="A542" s="2">
        <v>2024</v>
      </c>
      <c r="B542" s="3">
        <v>45292</v>
      </c>
      <c r="C542" s="3">
        <v>45382</v>
      </c>
      <c r="D542" s="2" t="s">
        <v>75</v>
      </c>
      <c r="E542" s="7" t="s">
        <v>1113</v>
      </c>
      <c r="F542" s="5" t="s">
        <v>1531</v>
      </c>
      <c r="G542" s="8" t="s">
        <v>1532</v>
      </c>
      <c r="H542" s="16" t="s">
        <v>1533</v>
      </c>
      <c r="I542" s="17" t="s">
        <v>84</v>
      </c>
      <c r="J542" s="9" t="s">
        <v>1821</v>
      </c>
      <c r="K542" s="9" t="s">
        <v>555</v>
      </c>
      <c r="L542" s="9" t="s">
        <v>359</v>
      </c>
      <c r="M542" s="2" t="s">
        <v>87</v>
      </c>
      <c r="N542" s="2" t="s">
        <v>332</v>
      </c>
      <c r="O542" s="5">
        <v>1</v>
      </c>
      <c r="P542" s="4">
        <v>45344</v>
      </c>
      <c r="Q542" s="4">
        <f t="shared" si="28"/>
        <v>45710</v>
      </c>
      <c r="R542" s="2" t="s">
        <v>332</v>
      </c>
      <c r="S542" s="15" t="s">
        <v>2441</v>
      </c>
      <c r="T542" s="12">
        <v>180</v>
      </c>
      <c r="U542" s="12">
        <f t="shared" si="29"/>
        <v>180</v>
      </c>
      <c r="V542" s="13" t="s">
        <v>3148</v>
      </c>
      <c r="W542" s="13" t="s">
        <v>800</v>
      </c>
      <c r="X542" s="13" t="s">
        <v>802</v>
      </c>
      <c r="Y542" s="2" t="s">
        <v>89</v>
      </c>
      <c r="Z542" s="13" t="s">
        <v>802</v>
      </c>
      <c r="AA542" s="2" t="s">
        <v>803</v>
      </c>
      <c r="AB542" s="3">
        <v>45387</v>
      </c>
      <c r="AC542" s="2" t="s">
        <v>332</v>
      </c>
    </row>
    <row r="543" spans="1:29" ht="75" customHeight="1" x14ac:dyDescent="0.25">
      <c r="A543" s="2">
        <v>2024</v>
      </c>
      <c r="B543" s="3">
        <v>45292</v>
      </c>
      <c r="C543" s="3">
        <v>45382</v>
      </c>
      <c r="D543" s="2" t="s">
        <v>75</v>
      </c>
      <c r="E543" s="7" t="s">
        <v>1114</v>
      </c>
      <c r="F543" s="5" t="s">
        <v>1531</v>
      </c>
      <c r="G543" s="8" t="s">
        <v>1532</v>
      </c>
      <c r="H543" s="16" t="s">
        <v>1533</v>
      </c>
      <c r="I543" s="17" t="s">
        <v>84</v>
      </c>
      <c r="J543" s="9" t="s">
        <v>1822</v>
      </c>
      <c r="K543" s="9" t="s">
        <v>429</v>
      </c>
      <c r="L543" s="9" t="s">
        <v>345</v>
      </c>
      <c r="M543" s="2" t="s">
        <v>86</v>
      </c>
      <c r="N543" s="2" t="s">
        <v>332</v>
      </c>
      <c r="O543" s="5">
        <v>1</v>
      </c>
      <c r="P543" s="4">
        <v>45344</v>
      </c>
      <c r="Q543" s="4">
        <f>P543+366</f>
        <v>45710</v>
      </c>
      <c r="R543" s="2" t="s">
        <v>332</v>
      </c>
      <c r="S543" s="15" t="s">
        <v>2442</v>
      </c>
      <c r="T543" s="12">
        <v>510.37</v>
      </c>
      <c r="U543" s="12">
        <f>T543</f>
        <v>510.37</v>
      </c>
      <c r="V543" s="15" t="s">
        <v>734</v>
      </c>
      <c r="W543" s="13" t="s">
        <v>800</v>
      </c>
      <c r="X543" s="13" t="s">
        <v>802</v>
      </c>
      <c r="Y543" s="2" t="s">
        <v>89</v>
      </c>
      <c r="Z543" s="13" t="s">
        <v>802</v>
      </c>
      <c r="AA543" s="2" t="s">
        <v>803</v>
      </c>
      <c r="AB543" s="3">
        <v>45387</v>
      </c>
      <c r="AC543" s="2" t="s">
        <v>332</v>
      </c>
    </row>
    <row r="544" spans="1:29" ht="75" customHeight="1" x14ac:dyDescent="0.25">
      <c r="A544" s="2">
        <v>2024</v>
      </c>
      <c r="B544" s="3">
        <v>45292</v>
      </c>
      <c r="C544" s="3">
        <v>45382</v>
      </c>
      <c r="D544" s="2" t="s">
        <v>75</v>
      </c>
      <c r="E544" s="7" t="s">
        <v>1115</v>
      </c>
      <c r="F544" s="5" t="s">
        <v>1531</v>
      </c>
      <c r="G544" s="8" t="s">
        <v>1532</v>
      </c>
      <c r="H544" s="16" t="s">
        <v>1533</v>
      </c>
      <c r="I544" s="17" t="s">
        <v>84</v>
      </c>
      <c r="J544" s="9" t="s">
        <v>1823</v>
      </c>
      <c r="K544" s="9" t="s">
        <v>354</v>
      </c>
      <c r="L544" s="9" t="s">
        <v>499</v>
      </c>
      <c r="M544" s="2" t="s">
        <v>86</v>
      </c>
      <c r="N544" s="2" t="s">
        <v>332</v>
      </c>
      <c r="O544" s="5">
        <v>1</v>
      </c>
      <c r="P544" s="4">
        <v>45349</v>
      </c>
      <c r="Q544" s="4">
        <f t="shared" ref="Q544:Q607" si="30">P544+366</f>
        <v>45715</v>
      </c>
      <c r="R544" s="2" t="s">
        <v>332</v>
      </c>
      <c r="S544" s="15" t="s">
        <v>2443</v>
      </c>
      <c r="T544" s="12">
        <v>343.97</v>
      </c>
      <c r="U544" s="12">
        <f t="shared" ref="U544:U607" si="31">T544</f>
        <v>343.97</v>
      </c>
      <c r="V544" s="13" t="s">
        <v>3149</v>
      </c>
      <c r="W544" s="13" t="s">
        <v>800</v>
      </c>
      <c r="X544" s="13" t="s">
        <v>802</v>
      </c>
      <c r="Y544" s="2" t="s">
        <v>89</v>
      </c>
      <c r="Z544" s="13" t="s">
        <v>802</v>
      </c>
      <c r="AA544" s="2" t="s">
        <v>803</v>
      </c>
      <c r="AB544" s="3">
        <v>45387</v>
      </c>
      <c r="AC544" s="2" t="s">
        <v>332</v>
      </c>
    </row>
    <row r="545" spans="1:29" ht="75" customHeight="1" x14ac:dyDescent="0.25">
      <c r="A545" s="2">
        <v>2024</v>
      </c>
      <c r="B545" s="3">
        <v>45292</v>
      </c>
      <c r="C545" s="3">
        <v>45382</v>
      </c>
      <c r="D545" s="2" t="s">
        <v>75</v>
      </c>
      <c r="E545" s="7" t="s">
        <v>1116</v>
      </c>
      <c r="F545" s="5" t="s">
        <v>1531</v>
      </c>
      <c r="G545" s="8" t="s">
        <v>1532</v>
      </c>
      <c r="H545" s="16" t="s">
        <v>1533</v>
      </c>
      <c r="I545" s="17" t="s">
        <v>84</v>
      </c>
      <c r="J545" s="9" t="s">
        <v>1621</v>
      </c>
      <c r="K545" s="9" t="s">
        <v>368</v>
      </c>
      <c r="L545" s="9" t="s">
        <v>357</v>
      </c>
      <c r="M545" s="2" t="s">
        <v>86</v>
      </c>
      <c r="N545" s="2" t="s">
        <v>332</v>
      </c>
      <c r="O545" s="5">
        <v>1</v>
      </c>
      <c r="P545" s="4">
        <v>45345</v>
      </c>
      <c r="Q545" s="4">
        <f t="shared" si="30"/>
        <v>45711</v>
      </c>
      <c r="R545" s="2" t="s">
        <v>332</v>
      </c>
      <c r="S545" s="15" t="s">
        <v>2444</v>
      </c>
      <c r="T545" s="12">
        <v>180</v>
      </c>
      <c r="U545" s="12">
        <f t="shared" si="31"/>
        <v>180</v>
      </c>
      <c r="V545" s="15" t="s">
        <v>3150</v>
      </c>
      <c r="W545" s="13" t="s">
        <v>800</v>
      </c>
      <c r="X545" s="13" t="s">
        <v>802</v>
      </c>
      <c r="Y545" s="2" t="s">
        <v>89</v>
      </c>
      <c r="Z545" s="13" t="s">
        <v>802</v>
      </c>
      <c r="AA545" s="2" t="s">
        <v>803</v>
      </c>
      <c r="AB545" s="3">
        <v>45387</v>
      </c>
      <c r="AC545" s="2" t="s">
        <v>332</v>
      </c>
    </row>
    <row r="546" spans="1:29" ht="75" customHeight="1" x14ac:dyDescent="0.25">
      <c r="A546" s="2">
        <v>2024</v>
      </c>
      <c r="B546" s="3">
        <v>45292</v>
      </c>
      <c r="C546" s="3">
        <v>45382</v>
      </c>
      <c r="D546" s="2" t="s">
        <v>75</v>
      </c>
      <c r="E546" s="7" t="s">
        <v>1117</v>
      </c>
      <c r="F546" s="5" t="s">
        <v>1531</v>
      </c>
      <c r="G546" s="8" t="s">
        <v>1532</v>
      </c>
      <c r="H546" s="16" t="s">
        <v>1533</v>
      </c>
      <c r="I546" s="17" t="s">
        <v>84</v>
      </c>
      <c r="J546" s="9" t="s">
        <v>1817</v>
      </c>
      <c r="K546" s="9" t="s">
        <v>324</v>
      </c>
      <c r="L546" s="9" t="s">
        <v>351</v>
      </c>
      <c r="M546" s="2" t="s">
        <v>87</v>
      </c>
      <c r="N546" s="2" t="s">
        <v>332</v>
      </c>
      <c r="O546" s="5">
        <v>1</v>
      </c>
      <c r="P546" s="4">
        <v>45337</v>
      </c>
      <c r="Q546" s="4">
        <f t="shared" si="30"/>
        <v>45703</v>
      </c>
      <c r="R546" s="2" t="s">
        <v>332</v>
      </c>
      <c r="S546" s="15" t="s">
        <v>2445</v>
      </c>
      <c r="T546" s="12">
        <v>180</v>
      </c>
      <c r="U546" s="12">
        <f t="shared" si="31"/>
        <v>180</v>
      </c>
      <c r="V546" s="15" t="s">
        <v>3151</v>
      </c>
      <c r="W546" s="13" t="s">
        <v>800</v>
      </c>
      <c r="X546" s="13" t="s">
        <v>802</v>
      </c>
      <c r="Y546" s="2" t="s">
        <v>89</v>
      </c>
      <c r="Z546" s="13" t="s">
        <v>802</v>
      </c>
      <c r="AA546" s="2" t="s">
        <v>803</v>
      </c>
      <c r="AB546" s="3">
        <v>45387</v>
      </c>
      <c r="AC546" s="2" t="s">
        <v>332</v>
      </c>
    </row>
    <row r="547" spans="1:29" ht="75" customHeight="1" x14ac:dyDescent="0.25">
      <c r="A547" s="2">
        <v>2024</v>
      </c>
      <c r="B547" s="3">
        <v>45292</v>
      </c>
      <c r="C547" s="3">
        <v>45382</v>
      </c>
      <c r="D547" s="2" t="s">
        <v>75</v>
      </c>
      <c r="E547" s="7" t="s">
        <v>1118</v>
      </c>
      <c r="F547" s="5" t="s">
        <v>1531</v>
      </c>
      <c r="G547" s="8" t="s">
        <v>1532</v>
      </c>
      <c r="H547" s="16" t="s">
        <v>1533</v>
      </c>
      <c r="I547" s="17" t="s">
        <v>84</v>
      </c>
      <c r="J547" s="9" t="s">
        <v>1817</v>
      </c>
      <c r="K547" s="9" t="s">
        <v>324</v>
      </c>
      <c r="L547" s="9" t="s">
        <v>351</v>
      </c>
      <c r="M547" s="2" t="s">
        <v>87</v>
      </c>
      <c r="N547" s="2" t="s">
        <v>332</v>
      </c>
      <c r="O547" s="5">
        <v>1</v>
      </c>
      <c r="P547" s="4">
        <v>45344</v>
      </c>
      <c r="Q547" s="4">
        <f t="shared" si="30"/>
        <v>45710</v>
      </c>
      <c r="R547" s="2" t="s">
        <v>332</v>
      </c>
      <c r="S547" s="15" t="s">
        <v>2446</v>
      </c>
      <c r="T547" s="12">
        <v>180</v>
      </c>
      <c r="U547" s="12">
        <f t="shared" si="31"/>
        <v>180</v>
      </c>
      <c r="V547" s="15" t="s">
        <v>3152</v>
      </c>
      <c r="W547" s="13" t="s">
        <v>800</v>
      </c>
      <c r="X547" s="13" t="s">
        <v>802</v>
      </c>
      <c r="Y547" s="2" t="s">
        <v>89</v>
      </c>
      <c r="Z547" s="13" t="s">
        <v>802</v>
      </c>
      <c r="AA547" s="2" t="s">
        <v>803</v>
      </c>
      <c r="AB547" s="3">
        <v>45387</v>
      </c>
      <c r="AC547" s="2" t="s">
        <v>332</v>
      </c>
    </row>
    <row r="548" spans="1:29" ht="75" customHeight="1" x14ac:dyDescent="0.25">
      <c r="A548" s="2">
        <v>2024</v>
      </c>
      <c r="B548" s="3">
        <v>45292</v>
      </c>
      <c r="C548" s="3">
        <v>45382</v>
      </c>
      <c r="D548" s="2" t="s">
        <v>75</v>
      </c>
      <c r="E548" s="7" t="s">
        <v>1119</v>
      </c>
      <c r="F548" s="5" t="s">
        <v>1531</v>
      </c>
      <c r="G548" s="8" t="s">
        <v>1532</v>
      </c>
      <c r="H548" s="16" t="s">
        <v>1533</v>
      </c>
      <c r="I548" s="17" t="s">
        <v>84</v>
      </c>
      <c r="J548" s="9" t="s">
        <v>1817</v>
      </c>
      <c r="K548" s="9" t="s">
        <v>324</v>
      </c>
      <c r="L548" s="9" t="s">
        <v>351</v>
      </c>
      <c r="M548" s="2" t="s">
        <v>87</v>
      </c>
      <c r="N548" s="2" t="s">
        <v>332</v>
      </c>
      <c r="O548" s="5">
        <v>1</v>
      </c>
      <c r="P548" s="4">
        <v>45344</v>
      </c>
      <c r="Q548" s="4">
        <f t="shared" si="30"/>
        <v>45710</v>
      </c>
      <c r="R548" s="2" t="s">
        <v>332</v>
      </c>
      <c r="S548" s="15" t="s">
        <v>2447</v>
      </c>
      <c r="T548" s="12">
        <v>180</v>
      </c>
      <c r="U548" s="12">
        <f t="shared" si="31"/>
        <v>180</v>
      </c>
      <c r="V548" s="15" t="s">
        <v>3153</v>
      </c>
      <c r="W548" s="13" t="s">
        <v>800</v>
      </c>
      <c r="X548" s="13" t="s">
        <v>802</v>
      </c>
      <c r="Y548" s="2" t="s">
        <v>89</v>
      </c>
      <c r="Z548" s="13" t="s">
        <v>802</v>
      </c>
      <c r="AA548" s="2" t="s">
        <v>803</v>
      </c>
      <c r="AB548" s="3">
        <v>45387</v>
      </c>
      <c r="AC548" s="2" t="s">
        <v>332</v>
      </c>
    </row>
    <row r="549" spans="1:29" ht="75" customHeight="1" x14ac:dyDescent="0.25">
      <c r="A549" s="2">
        <v>2024</v>
      </c>
      <c r="B549" s="3">
        <v>45292</v>
      </c>
      <c r="C549" s="3">
        <v>45382</v>
      </c>
      <c r="D549" s="2" t="s">
        <v>75</v>
      </c>
      <c r="E549" s="7" t="s">
        <v>1120</v>
      </c>
      <c r="F549" s="5" t="s">
        <v>1531</v>
      </c>
      <c r="G549" s="8" t="s">
        <v>1532</v>
      </c>
      <c r="H549" s="16" t="s">
        <v>1533</v>
      </c>
      <c r="I549" s="17" t="s">
        <v>84</v>
      </c>
      <c r="J549" s="9" t="s">
        <v>1817</v>
      </c>
      <c r="K549" s="9" t="s">
        <v>324</v>
      </c>
      <c r="L549" s="9" t="s">
        <v>351</v>
      </c>
      <c r="M549" s="2" t="s">
        <v>87</v>
      </c>
      <c r="N549" s="2" t="s">
        <v>332</v>
      </c>
      <c r="O549" s="5">
        <v>1</v>
      </c>
      <c r="P549" s="4">
        <v>45344</v>
      </c>
      <c r="Q549" s="4">
        <f t="shared" si="30"/>
        <v>45710</v>
      </c>
      <c r="R549" s="2" t="s">
        <v>332</v>
      </c>
      <c r="S549" s="15" t="s">
        <v>2448</v>
      </c>
      <c r="T549" s="12">
        <v>180</v>
      </c>
      <c r="U549" s="12">
        <f t="shared" si="31"/>
        <v>180</v>
      </c>
      <c r="V549" s="15" t="s">
        <v>3154</v>
      </c>
      <c r="W549" s="13" t="s">
        <v>800</v>
      </c>
      <c r="X549" s="13" t="s">
        <v>802</v>
      </c>
      <c r="Y549" s="2" t="s">
        <v>89</v>
      </c>
      <c r="Z549" s="13" t="s">
        <v>802</v>
      </c>
      <c r="AA549" s="2" t="s">
        <v>803</v>
      </c>
      <c r="AB549" s="3">
        <v>45387</v>
      </c>
      <c r="AC549" s="2" t="s">
        <v>332</v>
      </c>
    </row>
    <row r="550" spans="1:29" ht="75" customHeight="1" x14ac:dyDescent="0.25">
      <c r="A550" s="2">
        <v>2024</v>
      </c>
      <c r="B550" s="3">
        <v>45292</v>
      </c>
      <c r="C550" s="3">
        <v>45382</v>
      </c>
      <c r="D550" s="2" t="s">
        <v>75</v>
      </c>
      <c r="E550" s="7" t="s">
        <v>1121</v>
      </c>
      <c r="F550" s="5" t="s">
        <v>1531</v>
      </c>
      <c r="G550" s="8" t="s">
        <v>1532</v>
      </c>
      <c r="H550" s="16" t="s">
        <v>1533</v>
      </c>
      <c r="I550" s="17" t="s">
        <v>84</v>
      </c>
      <c r="J550" s="9" t="s">
        <v>1817</v>
      </c>
      <c r="K550" s="9" t="s">
        <v>324</v>
      </c>
      <c r="L550" s="9" t="s">
        <v>351</v>
      </c>
      <c r="M550" s="2" t="s">
        <v>87</v>
      </c>
      <c r="N550" s="2" t="s">
        <v>332</v>
      </c>
      <c r="O550" s="5">
        <v>1</v>
      </c>
      <c r="P550" s="4">
        <v>45345</v>
      </c>
      <c r="Q550" s="4">
        <f t="shared" si="30"/>
        <v>45711</v>
      </c>
      <c r="R550" s="2" t="s">
        <v>332</v>
      </c>
      <c r="S550" s="15" t="s">
        <v>2449</v>
      </c>
      <c r="T550" s="12">
        <v>180</v>
      </c>
      <c r="U550" s="12">
        <f t="shared" si="31"/>
        <v>180</v>
      </c>
      <c r="V550" s="15" t="s">
        <v>3155</v>
      </c>
      <c r="W550" s="13" t="s">
        <v>800</v>
      </c>
      <c r="X550" s="13" t="s">
        <v>802</v>
      </c>
      <c r="Y550" s="2" t="s">
        <v>89</v>
      </c>
      <c r="Z550" s="13" t="s">
        <v>802</v>
      </c>
      <c r="AA550" s="2" t="s">
        <v>803</v>
      </c>
      <c r="AB550" s="3">
        <v>45387</v>
      </c>
      <c r="AC550" s="2" t="s">
        <v>332</v>
      </c>
    </row>
    <row r="551" spans="1:29" ht="75" customHeight="1" x14ac:dyDescent="0.25">
      <c r="A551" s="2">
        <v>2024</v>
      </c>
      <c r="B551" s="3">
        <v>45292</v>
      </c>
      <c r="C551" s="3">
        <v>45382</v>
      </c>
      <c r="D551" s="2" t="s">
        <v>75</v>
      </c>
      <c r="E551" s="7" t="s">
        <v>1122</v>
      </c>
      <c r="F551" s="5" t="s">
        <v>1531</v>
      </c>
      <c r="G551" s="8" t="s">
        <v>1532</v>
      </c>
      <c r="H551" s="16" t="s">
        <v>1533</v>
      </c>
      <c r="I551" s="17" t="s">
        <v>84</v>
      </c>
      <c r="J551" s="9" t="s">
        <v>1817</v>
      </c>
      <c r="K551" s="9" t="s">
        <v>324</v>
      </c>
      <c r="L551" s="9" t="s">
        <v>351</v>
      </c>
      <c r="M551" s="2" t="s">
        <v>87</v>
      </c>
      <c r="N551" s="2" t="s">
        <v>332</v>
      </c>
      <c r="O551" s="5">
        <v>1</v>
      </c>
      <c r="P551" s="4">
        <v>45345</v>
      </c>
      <c r="Q551" s="4">
        <f t="shared" si="30"/>
        <v>45711</v>
      </c>
      <c r="R551" s="2" t="s">
        <v>332</v>
      </c>
      <c r="S551" s="15" t="s">
        <v>2450</v>
      </c>
      <c r="T551" s="12">
        <v>180</v>
      </c>
      <c r="U551" s="12">
        <f t="shared" si="31"/>
        <v>180</v>
      </c>
      <c r="V551" s="15" t="s">
        <v>3156</v>
      </c>
      <c r="W551" s="13" t="s">
        <v>800</v>
      </c>
      <c r="X551" s="13" t="s">
        <v>802</v>
      </c>
      <c r="Y551" s="2" t="s">
        <v>89</v>
      </c>
      <c r="Z551" s="13" t="s">
        <v>802</v>
      </c>
      <c r="AA551" s="2" t="s">
        <v>803</v>
      </c>
      <c r="AB551" s="3">
        <v>45387</v>
      </c>
      <c r="AC551" s="2" t="s">
        <v>332</v>
      </c>
    </row>
    <row r="552" spans="1:29" ht="75" customHeight="1" x14ac:dyDescent="0.25">
      <c r="A552" s="2">
        <v>2024</v>
      </c>
      <c r="B552" s="3">
        <v>45292</v>
      </c>
      <c r="C552" s="3">
        <v>45382</v>
      </c>
      <c r="D552" s="2" t="s">
        <v>75</v>
      </c>
      <c r="E552" s="7" t="s">
        <v>1123</v>
      </c>
      <c r="F552" s="5" t="s">
        <v>1531</v>
      </c>
      <c r="G552" s="8" t="s">
        <v>1532</v>
      </c>
      <c r="H552" s="16" t="s">
        <v>1533</v>
      </c>
      <c r="I552" s="17" t="s">
        <v>84</v>
      </c>
      <c r="J552" s="9" t="s">
        <v>1817</v>
      </c>
      <c r="K552" s="9" t="s">
        <v>324</v>
      </c>
      <c r="L552" s="9" t="s">
        <v>351</v>
      </c>
      <c r="M552" s="2" t="s">
        <v>87</v>
      </c>
      <c r="N552" s="2" t="s">
        <v>332</v>
      </c>
      <c r="O552" s="5">
        <v>1</v>
      </c>
      <c r="P552" s="4">
        <v>45345</v>
      </c>
      <c r="Q552" s="4">
        <f t="shared" si="30"/>
        <v>45711</v>
      </c>
      <c r="R552" s="2" t="s">
        <v>332</v>
      </c>
      <c r="S552" s="15" t="s">
        <v>2451</v>
      </c>
      <c r="T552" s="12">
        <v>180</v>
      </c>
      <c r="U552" s="12">
        <f t="shared" si="31"/>
        <v>180</v>
      </c>
      <c r="V552" s="15" t="s">
        <v>3157</v>
      </c>
      <c r="W552" s="13" t="s">
        <v>800</v>
      </c>
      <c r="X552" s="13" t="s">
        <v>802</v>
      </c>
      <c r="Y552" s="2" t="s">
        <v>89</v>
      </c>
      <c r="Z552" s="13" t="s">
        <v>802</v>
      </c>
      <c r="AA552" s="2" t="s">
        <v>803</v>
      </c>
      <c r="AB552" s="3">
        <v>45387</v>
      </c>
      <c r="AC552" s="2" t="s">
        <v>332</v>
      </c>
    </row>
    <row r="553" spans="1:29" ht="75" customHeight="1" x14ac:dyDescent="0.25">
      <c r="A553" s="2">
        <v>2024</v>
      </c>
      <c r="B553" s="3">
        <v>45292</v>
      </c>
      <c r="C553" s="3">
        <v>45382</v>
      </c>
      <c r="D553" s="2" t="s">
        <v>75</v>
      </c>
      <c r="E553" s="7" t="s">
        <v>1124</v>
      </c>
      <c r="F553" s="5" t="s">
        <v>1531</v>
      </c>
      <c r="G553" s="8" t="s">
        <v>1532</v>
      </c>
      <c r="H553" s="16" t="s">
        <v>1533</v>
      </c>
      <c r="I553" s="17" t="s">
        <v>84</v>
      </c>
      <c r="J553" s="9" t="s">
        <v>1817</v>
      </c>
      <c r="K553" s="9" t="s">
        <v>324</v>
      </c>
      <c r="L553" s="9" t="s">
        <v>351</v>
      </c>
      <c r="M553" s="2" t="s">
        <v>87</v>
      </c>
      <c r="N553" s="2" t="s">
        <v>332</v>
      </c>
      <c r="O553" s="5">
        <v>1</v>
      </c>
      <c r="P553" s="4">
        <v>45345</v>
      </c>
      <c r="Q553" s="4">
        <f t="shared" si="30"/>
        <v>45711</v>
      </c>
      <c r="R553" s="2" t="s">
        <v>332</v>
      </c>
      <c r="S553" s="15" t="s">
        <v>2452</v>
      </c>
      <c r="T553" s="12">
        <v>180</v>
      </c>
      <c r="U553" s="12">
        <f t="shared" si="31"/>
        <v>180</v>
      </c>
      <c r="V553" s="15" t="s">
        <v>3158</v>
      </c>
      <c r="W553" s="13" t="s">
        <v>800</v>
      </c>
      <c r="X553" s="13" t="s">
        <v>802</v>
      </c>
      <c r="Y553" s="2" t="s">
        <v>89</v>
      </c>
      <c r="Z553" s="13" t="s">
        <v>802</v>
      </c>
      <c r="AA553" s="2" t="s">
        <v>803</v>
      </c>
      <c r="AB553" s="3">
        <v>45387</v>
      </c>
      <c r="AC553" s="2" t="s">
        <v>332</v>
      </c>
    </row>
    <row r="554" spans="1:29" ht="75" customHeight="1" x14ac:dyDescent="0.25">
      <c r="A554" s="2">
        <v>2024</v>
      </c>
      <c r="B554" s="3">
        <v>45292</v>
      </c>
      <c r="C554" s="3">
        <v>45382</v>
      </c>
      <c r="D554" s="2" t="s">
        <v>75</v>
      </c>
      <c r="E554" s="7" t="s">
        <v>1125</v>
      </c>
      <c r="F554" s="5" t="s">
        <v>1531</v>
      </c>
      <c r="G554" s="8" t="s">
        <v>1532</v>
      </c>
      <c r="H554" s="16" t="s">
        <v>1533</v>
      </c>
      <c r="I554" s="17" t="s">
        <v>84</v>
      </c>
      <c r="J554" s="9" t="s">
        <v>1817</v>
      </c>
      <c r="K554" s="9" t="s">
        <v>324</v>
      </c>
      <c r="L554" s="9" t="s">
        <v>351</v>
      </c>
      <c r="M554" s="2" t="s">
        <v>87</v>
      </c>
      <c r="N554" s="2" t="s">
        <v>332</v>
      </c>
      <c r="O554" s="5">
        <v>1</v>
      </c>
      <c r="P554" s="4">
        <v>45344</v>
      </c>
      <c r="Q554" s="4">
        <f t="shared" si="30"/>
        <v>45710</v>
      </c>
      <c r="R554" s="2" t="s">
        <v>332</v>
      </c>
      <c r="S554" s="15" t="s">
        <v>2453</v>
      </c>
      <c r="T554" s="12">
        <v>180</v>
      </c>
      <c r="U554" s="12">
        <f t="shared" si="31"/>
        <v>180</v>
      </c>
      <c r="V554" s="15" t="s">
        <v>3159</v>
      </c>
      <c r="W554" s="13" t="s">
        <v>800</v>
      </c>
      <c r="X554" s="13" t="s">
        <v>802</v>
      </c>
      <c r="Y554" s="2" t="s">
        <v>89</v>
      </c>
      <c r="Z554" s="13" t="s">
        <v>802</v>
      </c>
      <c r="AA554" s="2" t="s">
        <v>803</v>
      </c>
      <c r="AB554" s="3">
        <v>45387</v>
      </c>
      <c r="AC554" s="2" t="s">
        <v>332</v>
      </c>
    </row>
    <row r="555" spans="1:29" ht="75" customHeight="1" x14ac:dyDescent="0.25">
      <c r="A555" s="2">
        <v>2024</v>
      </c>
      <c r="B555" s="3">
        <v>45292</v>
      </c>
      <c r="C555" s="3">
        <v>45382</v>
      </c>
      <c r="D555" s="2" t="s">
        <v>75</v>
      </c>
      <c r="E555" s="7" t="s">
        <v>1126</v>
      </c>
      <c r="F555" s="5" t="s">
        <v>1531</v>
      </c>
      <c r="G555" s="8" t="s">
        <v>1532</v>
      </c>
      <c r="H555" s="16" t="s">
        <v>1533</v>
      </c>
      <c r="I555" s="17" t="s">
        <v>84</v>
      </c>
      <c r="J555" s="9" t="s">
        <v>1817</v>
      </c>
      <c r="K555" s="9" t="s">
        <v>324</v>
      </c>
      <c r="L555" s="9" t="s">
        <v>351</v>
      </c>
      <c r="M555" s="2" t="s">
        <v>87</v>
      </c>
      <c r="N555" s="2" t="s">
        <v>332</v>
      </c>
      <c r="O555" s="5">
        <v>1</v>
      </c>
      <c r="P555" s="4">
        <v>45345</v>
      </c>
      <c r="Q555" s="4">
        <f t="shared" si="30"/>
        <v>45711</v>
      </c>
      <c r="R555" s="2" t="s">
        <v>332</v>
      </c>
      <c r="S555" s="15" t="s">
        <v>2454</v>
      </c>
      <c r="T555" s="12">
        <v>180</v>
      </c>
      <c r="U555" s="12">
        <f t="shared" si="31"/>
        <v>180</v>
      </c>
      <c r="V555" s="15" t="s">
        <v>3160</v>
      </c>
      <c r="W555" s="13" t="s">
        <v>800</v>
      </c>
      <c r="X555" s="13" t="s">
        <v>802</v>
      </c>
      <c r="Y555" s="2" t="s">
        <v>89</v>
      </c>
      <c r="Z555" s="13" t="s">
        <v>802</v>
      </c>
      <c r="AA555" s="2" t="s">
        <v>803</v>
      </c>
      <c r="AB555" s="3">
        <v>45387</v>
      </c>
      <c r="AC555" s="2" t="s">
        <v>332</v>
      </c>
    </row>
    <row r="556" spans="1:29" ht="75" customHeight="1" x14ac:dyDescent="0.25">
      <c r="A556" s="2">
        <v>2024</v>
      </c>
      <c r="B556" s="3">
        <v>45292</v>
      </c>
      <c r="C556" s="3">
        <v>45382</v>
      </c>
      <c r="D556" s="2" t="s">
        <v>75</v>
      </c>
      <c r="E556" s="7" t="s">
        <v>1127</v>
      </c>
      <c r="F556" s="5" t="s">
        <v>1531</v>
      </c>
      <c r="G556" s="8" t="s">
        <v>1532</v>
      </c>
      <c r="H556" s="16" t="s">
        <v>1533</v>
      </c>
      <c r="I556" s="17" t="s">
        <v>84</v>
      </c>
      <c r="J556" s="9" t="s">
        <v>1817</v>
      </c>
      <c r="K556" s="9" t="s">
        <v>324</v>
      </c>
      <c r="L556" s="9" t="s">
        <v>351</v>
      </c>
      <c r="M556" s="2" t="s">
        <v>87</v>
      </c>
      <c r="N556" s="2" t="s">
        <v>332</v>
      </c>
      <c r="O556" s="5">
        <v>1</v>
      </c>
      <c r="P556" s="4">
        <v>45345</v>
      </c>
      <c r="Q556" s="4">
        <f t="shared" si="30"/>
        <v>45711</v>
      </c>
      <c r="R556" s="2" t="s">
        <v>332</v>
      </c>
      <c r="S556" s="15" t="s">
        <v>2455</v>
      </c>
      <c r="T556" s="12">
        <v>180</v>
      </c>
      <c r="U556" s="12">
        <f t="shared" si="31"/>
        <v>180</v>
      </c>
      <c r="V556" s="15" t="s">
        <v>3161</v>
      </c>
      <c r="W556" s="13" t="s">
        <v>800</v>
      </c>
      <c r="X556" s="13" t="s">
        <v>802</v>
      </c>
      <c r="Y556" s="2" t="s">
        <v>89</v>
      </c>
      <c r="Z556" s="13" t="s">
        <v>802</v>
      </c>
      <c r="AA556" s="2" t="s">
        <v>803</v>
      </c>
      <c r="AB556" s="3">
        <v>45387</v>
      </c>
      <c r="AC556" s="2" t="s">
        <v>332</v>
      </c>
    </row>
    <row r="557" spans="1:29" ht="75" customHeight="1" x14ac:dyDescent="0.25">
      <c r="A557" s="2">
        <v>2024</v>
      </c>
      <c r="B557" s="3">
        <v>45292</v>
      </c>
      <c r="C557" s="3">
        <v>45382</v>
      </c>
      <c r="D557" s="2" t="s">
        <v>75</v>
      </c>
      <c r="E557" s="7" t="s">
        <v>1128</v>
      </c>
      <c r="F557" s="5" t="s">
        <v>1531</v>
      </c>
      <c r="G557" s="8" t="s">
        <v>1532</v>
      </c>
      <c r="H557" s="16" t="s">
        <v>1533</v>
      </c>
      <c r="I557" s="17" t="s">
        <v>84</v>
      </c>
      <c r="J557" s="9" t="s">
        <v>1817</v>
      </c>
      <c r="K557" s="9" t="s">
        <v>324</v>
      </c>
      <c r="L557" s="9" t="s">
        <v>351</v>
      </c>
      <c r="M557" s="2" t="s">
        <v>87</v>
      </c>
      <c r="N557" s="2" t="s">
        <v>332</v>
      </c>
      <c r="O557" s="5">
        <v>1</v>
      </c>
      <c r="P557" s="4">
        <v>45345</v>
      </c>
      <c r="Q557" s="4">
        <f t="shared" si="30"/>
        <v>45711</v>
      </c>
      <c r="R557" s="2" t="s">
        <v>332</v>
      </c>
      <c r="S557" s="15" t="s">
        <v>2456</v>
      </c>
      <c r="T557" s="12">
        <v>180</v>
      </c>
      <c r="U557" s="12">
        <f t="shared" si="31"/>
        <v>180</v>
      </c>
      <c r="V557" s="15" t="s">
        <v>3162</v>
      </c>
      <c r="W557" s="13" t="s">
        <v>800</v>
      </c>
      <c r="X557" s="13" t="s">
        <v>802</v>
      </c>
      <c r="Y557" s="2" t="s">
        <v>89</v>
      </c>
      <c r="Z557" s="13" t="s">
        <v>802</v>
      </c>
      <c r="AA557" s="2" t="s">
        <v>803</v>
      </c>
      <c r="AB557" s="3">
        <v>45387</v>
      </c>
      <c r="AC557" s="2" t="s">
        <v>332</v>
      </c>
    </row>
    <row r="558" spans="1:29" ht="75" customHeight="1" x14ac:dyDescent="0.25">
      <c r="A558" s="2">
        <v>2024</v>
      </c>
      <c r="B558" s="3">
        <v>45292</v>
      </c>
      <c r="C558" s="3">
        <v>45382</v>
      </c>
      <c r="D558" s="2" t="s">
        <v>75</v>
      </c>
      <c r="E558" s="7" t="s">
        <v>1129</v>
      </c>
      <c r="F558" s="5" t="s">
        <v>1531</v>
      </c>
      <c r="G558" s="8" t="s">
        <v>1532</v>
      </c>
      <c r="H558" s="16" t="s">
        <v>1533</v>
      </c>
      <c r="I558" s="17" t="s">
        <v>84</v>
      </c>
      <c r="J558" s="9" t="s">
        <v>1817</v>
      </c>
      <c r="K558" s="9" t="s">
        <v>324</v>
      </c>
      <c r="L558" s="9" t="s">
        <v>351</v>
      </c>
      <c r="M558" s="2" t="s">
        <v>87</v>
      </c>
      <c r="N558" s="2" t="s">
        <v>332</v>
      </c>
      <c r="O558" s="5">
        <v>1</v>
      </c>
      <c r="P558" s="4">
        <v>45345</v>
      </c>
      <c r="Q558" s="4">
        <f t="shared" si="30"/>
        <v>45711</v>
      </c>
      <c r="R558" s="2" t="s">
        <v>332</v>
      </c>
      <c r="S558" s="15" t="s">
        <v>2457</v>
      </c>
      <c r="T558" s="12">
        <v>180</v>
      </c>
      <c r="U558" s="12">
        <f t="shared" si="31"/>
        <v>180</v>
      </c>
      <c r="V558" s="15" t="s">
        <v>3163</v>
      </c>
      <c r="W558" s="13" t="s">
        <v>800</v>
      </c>
      <c r="X558" s="13" t="s">
        <v>802</v>
      </c>
      <c r="Y558" s="2" t="s">
        <v>89</v>
      </c>
      <c r="Z558" s="13" t="s">
        <v>802</v>
      </c>
      <c r="AA558" s="2" t="s">
        <v>803</v>
      </c>
      <c r="AB558" s="3">
        <v>45387</v>
      </c>
      <c r="AC558" s="2" t="s">
        <v>332</v>
      </c>
    </row>
    <row r="559" spans="1:29" ht="75" customHeight="1" x14ac:dyDescent="0.25">
      <c r="A559" s="2">
        <v>2024</v>
      </c>
      <c r="B559" s="3">
        <v>45292</v>
      </c>
      <c r="C559" s="3">
        <v>45382</v>
      </c>
      <c r="D559" s="2" t="s">
        <v>75</v>
      </c>
      <c r="E559" s="7" t="s">
        <v>1130</v>
      </c>
      <c r="F559" s="5" t="s">
        <v>1531</v>
      </c>
      <c r="G559" s="8" t="s">
        <v>1532</v>
      </c>
      <c r="H559" s="16" t="s">
        <v>1533</v>
      </c>
      <c r="I559" s="17" t="s">
        <v>84</v>
      </c>
      <c r="J559" s="9" t="s">
        <v>1817</v>
      </c>
      <c r="K559" s="9" t="s">
        <v>324</v>
      </c>
      <c r="L559" s="9" t="s">
        <v>351</v>
      </c>
      <c r="M559" s="2" t="s">
        <v>87</v>
      </c>
      <c r="N559" s="2" t="s">
        <v>332</v>
      </c>
      <c r="O559" s="5">
        <v>1</v>
      </c>
      <c r="P559" s="4">
        <v>45345</v>
      </c>
      <c r="Q559" s="4">
        <f t="shared" si="30"/>
        <v>45711</v>
      </c>
      <c r="R559" s="2" t="s">
        <v>332</v>
      </c>
      <c r="S559" s="15" t="s">
        <v>2458</v>
      </c>
      <c r="T559" s="12">
        <v>180</v>
      </c>
      <c r="U559" s="12">
        <f t="shared" si="31"/>
        <v>180</v>
      </c>
      <c r="V559" s="15" t="s">
        <v>3164</v>
      </c>
      <c r="W559" s="13" t="s">
        <v>800</v>
      </c>
      <c r="X559" s="13" t="s">
        <v>802</v>
      </c>
      <c r="Y559" s="2" t="s">
        <v>89</v>
      </c>
      <c r="Z559" s="13" t="s">
        <v>802</v>
      </c>
      <c r="AA559" s="2" t="s">
        <v>803</v>
      </c>
      <c r="AB559" s="3">
        <v>45387</v>
      </c>
      <c r="AC559" s="2" t="s">
        <v>332</v>
      </c>
    </row>
    <row r="560" spans="1:29" ht="75" customHeight="1" x14ac:dyDescent="0.25">
      <c r="A560" s="2">
        <v>2024</v>
      </c>
      <c r="B560" s="3">
        <v>45292</v>
      </c>
      <c r="C560" s="3">
        <v>45382</v>
      </c>
      <c r="D560" s="2" t="s">
        <v>75</v>
      </c>
      <c r="E560" s="7" t="s">
        <v>1131</v>
      </c>
      <c r="F560" s="5" t="s">
        <v>1531</v>
      </c>
      <c r="G560" s="8" t="s">
        <v>1532</v>
      </c>
      <c r="H560" s="16" t="s">
        <v>1533</v>
      </c>
      <c r="I560" s="17" t="s">
        <v>84</v>
      </c>
      <c r="J560" s="9" t="s">
        <v>1817</v>
      </c>
      <c r="K560" s="9" t="s">
        <v>324</v>
      </c>
      <c r="L560" s="9" t="s">
        <v>351</v>
      </c>
      <c r="M560" s="2" t="s">
        <v>87</v>
      </c>
      <c r="N560" s="2" t="s">
        <v>332</v>
      </c>
      <c r="O560" s="5">
        <v>1</v>
      </c>
      <c r="P560" s="4">
        <v>45345</v>
      </c>
      <c r="Q560" s="4">
        <f t="shared" si="30"/>
        <v>45711</v>
      </c>
      <c r="R560" s="2" t="s">
        <v>332</v>
      </c>
      <c r="S560" s="15" t="s">
        <v>2459</v>
      </c>
      <c r="T560" s="12">
        <v>180</v>
      </c>
      <c r="U560" s="12">
        <f t="shared" si="31"/>
        <v>180</v>
      </c>
      <c r="V560" s="15" t="s">
        <v>3165</v>
      </c>
      <c r="W560" s="13" t="s">
        <v>800</v>
      </c>
      <c r="X560" s="13" t="s">
        <v>802</v>
      </c>
      <c r="Y560" s="2" t="s">
        <v>89</v>
      </c>
      <c r="Z560" s="13" t="s">
        <v>802</v>
      </c>
      <c r="AA560" s="2" t="s">
        <v>803</v>
      </c>
      <c r="AB560" s="3">
        <v>45387</v>
      </c>
      <c r="AC560" s="2" t="s">
        <v>332</v>
      </c>
    </row>
    <row r="561" spans="1:29" ht="75" customHeight="1" x14ac:dyDescent="0.25">
      <c r="A561" s="2">
        <v>2024</v>
      </c>
      <c r="B561" s="3">
        <v>45292</v>
      </c>
      <c r="C561" s="3">
        <v>45382</v>
      </c>
      <c r="D561" s="2" t="s">
        <v>75</v>
      </c>
      <c r="E561" s="7" t="s">
        <v>1132</v>
      </c>
      <c r="F561" s="5" t="s">
        <v>1531</v>
      </c>
      <c r="G561" s="8" t="s">
        <v>1532</v>
      </c>
      <c r="H561" s="16" t="s">
        <v>1533</v>
      </c>
      <c r="I561" s="17" t="s">
        <v>84</v>
      </c>
      <c r="J561" s="9" t="s">
        <v>1817</v>
      </c>
      <c r="K561" s="9" t="s">
        <v>324</v>
      </c>
      <c r="L561" s="9" t="s">
        <v>351</v>
      </c>
      <c r="M561" s="2" t="s">
        <v>87</v>
      </c>
      <c r="N561" s="2" t="s">
        <v>332</v>
      </c>
      <c r="O561" s="5">
        <v>1</v>
      </c>
      <c r="P561" s="4">
        <v>45345</v>
      </c>
      <c r="Q561" s="4">
        <f t="shared" si="30"/>
        <v>45711</v>
      </c>
      <c r="R561" s="2" t="s">
        <v>332</v>
      </c>
      <c r="S561" s="15" t="s">
        <v>2460</v>
      </c>
      <c r="T561" s="12">
        <v>180</v>
      </c>
      <c r="U561" s="12">
        <f>T561</f>
        <v>180</v>
      </c>
      <c r="V561" s="15" t="s">
        <v>3166</v>
      </c>
      <c r="W561" s="13" t="s">
        <v>800</v>
      </c>
      <c r="X561" s="13" t="s">
        <v>802</v>
      </c>
      <c r="Y561" s="2" t="s">
        <v>89</v>
      </c>
      <c r="Z561" s="13" t="s">
        <v>802</v>
      </c>
      <c r="AA561" s="2" t="s">
        <v>803</v>
      </c>
      <c r="AB561" s="3">
        <v>45387</v>
      </c>
      <c r="AC561" s="2" t="s">
        <v>332</v>
      </c>
    </row>
    <row r="562" spans="1:29" ht="75" customHeight="1" x14ac:dyDescent="0.25">
      <c r="A562" s="2">
        <v>2024</v>
      </c>
      <c r="B562" s="3">
        <v>45292</v>
      </c>
      <c r="C562" s="3">
        <v>45382</v>
      </c>
      <c r="D562" s="2" t="s">
        <v>75</v>
      </c>
      <c r="E562" s="7" t="s">
        <v>1133</v>
      </c>
      <c r="F562" s="5" t="s">
        <v>1531</v>
      </c>
      <c r="G562" s="8" t="s">
        <v>1532</v>
      </c>
      <c r="H562" s="16" t="s">
        <v>1533</v>
      </c>
      <c r="I562" s="17" t="s">
        <v>84</v>
      </c>
      <c r="J562" s="9" t="s">
        <v>1817</v>
      </c>
      <c r="K562" s="9" t="s">
        <v>324</v>
      </c>
      <c r="L562" s="9" t="s">
        <v>351</v>
      </c>
      <c r="M562" s="2" t="s">
        <v>87</v>
      </c>
      <c r="N562" s="2" t="s">
        <v>332</v>
      </c>
      <c r="O562" s="5">
        <v>1</v>
      </c>
      <c r="P562" s="4">
        <v>45345</v>
      </c>
      <c r="Q562" s="4">
        <f t="shared" si="30"/>
        <v>45711</v>
      </c>
      <c r="R562" s="2" t="s">
        <v>332</v>
      </c>
      <c r="S562" s="15" t="s">
        <v>2461</v>
      </c>
      <c r="T562" s="12">
        <v>180</v>
      </c>
      <c r="U562" s="12">
        <f>T562</f>
        <v>180</v>
      </c>
      <c r="V562" s="15" t="s">
        <v>3167</v>
      </c>
      <c r="W562" s="13" t="s">
        <v>800</v>
      </c>
      <c r="X562" s="13" t="s">
        <v>802</v>
      </c>
      <c r="Y562" s="2" t="s">
        <v>89</v>
      </c>
      <c r="Z562" s="13" t="s">
        <v>802</v>
      </c>
      <c r="AA562" s="2" t="s">
        <v>803</v>
      </c>
      <c r="AB562" s="3">
        <v>45387</v>
      </c>
      <c r="AC562" s="2" t="s">
        <v>332</v>
      </c>
    </row>
    <row r="563" spans="1:29" ht="75" customHeight="1" x14ac:dyDescent="0.25">
      <c r="A563" s="2">
        <v>2024</v>
      </c>
      <c r="B563" s="3">
        <v>45292</v>
      </c>
      <c r="C563" s="3">
        <v>45382</v>
      </c>
      <c r="D563" s="2" t="s">
        <v>75</v>
      </c>
      <c r="E563" s="7" t="s">
        <v>1134</v>
      </c>
      <c r="F563" s="5" t="s">
        <v>1531</v>
      </c>
      <c r="G563" s="8" t="s">
        <v>1532</v>
      </c>
      <c r="H563" s="16" t="s">
        <v>1533</v>
      </c>
      <c r="I563" s="17" t="s">
        <v>84</v>
      </c>
      <c r="J563" s="9" t="s">
        <v>1817</v>
      </c>
      <c r="K563" s="9" t="s">
        <v>324</v>
      </c>
      <c r="L563" s="9" t="s">
        <v>351</v>
      </c>
      <c r="M563" s="2" t="s">
        <v>87</v>
      </c>
      <c r="N563" s="2" t="s">
        <v>332</v>
      </c>
      <c r="O563" s="5">
        <v>1</v>
      </c>
      <c r="P563" s="4">
        <v>45345</v>
      </c>
      <c r="Q563" s="4">
        <f t="shared" si="30"/>
        <v>45711</v>
      </c>
      <c r="R563" s="2" t="s">
        <v>332</v>
      </c>
      <c r="S563" s="15" t="s">
        <v>2462</v>
      </c>
      <c r="T563" s="12">
        <v>180</v>
      </c>
      <c r="U563" s="12">
        <f t="shared" ref="U563:U567" si="32">T563</f>
        <v>180</v>
      </c>
      <c r="V563" s="15" t="s">
        <v>3168</v>
      </c>
      <c r="W563" s="13" t="s">
        <v>800</v>
      </c>
      <c r="X563" s="13" t="s">
        <v>802</v>
      </c>
      <c r="Y563" s="2" t="s">
        <v>89</v>
      </c>
      <c r="Z563" s="13" t="s">
        <v>802</v>
      </c>
      <c r="AA563" s="2" t="s">
        <v>803</v>
      </c>
      <c r="AB563" s="3">
        <v>45387</v>
      </c>
      <c r="AC563" s="2" t="s">
        <v>332</v>
      </c>
    </row>
    <row r="564" spans="1:29" ht="75" customHeight="1" x14ac:dyDescent="0.25">
      <c r="A564" s="2">
        <v>2024</v>
      </c>
      <c r="B564" s="3">
        <v>45292</v>
      </c>
      <c r="C564" s="3">
        <v>45382</v>
      </c>
      <c r="D564" s="2" t="s">
        <v>75</v>
      </c>
      <c r="E564" s="7" t="s">
        <v>1135</v>
      </c>
      <c r="F564" s="5" t="s">
        <v>1531</v>
      </c>
      <c r="G564" s="8" t="s">
        <v>1532</v>
      </c>
      <c r="H564" s="16" t="s">
        <v>1533</v>
      </c>
      <c r="I564" s="17" t="s">
        <v>84</v>
      </c>
      <c r="J564" s="9" t="s">
        <v>1817</v>
      </c>
      <c r="K564" s="9" t="s">
        <v>324</v>
      </c>
      <c r="L564" s="9" t="s">
        <v>351</v>
      </c>
      <c r="M564" s="2" t="s">
        <v>87</v>
      </c>
      <c r="N564" s="2" t="s">
        <v>332</v>
      </c>
      <c r="O564" s="5">
        <v>1</v>
      </c>
      <c r="P564" s="4">
        <v>45345</v>
      </c>
      <c r="Q564" s="4">
        <f t="shared" si="30"/>
        <v>45711</v>
      </c>
      <c r="R564" s="2" t="s">
        <v>332</v>
      </c>
      <c r="S564" s="15" t="s">
        <v>2463</v>
      </c>
      <c r="T564" s="12">
        <v>180</v>
      </c>
      <c r="U564" s="12">
        <f t="shared" si="32"/>
        <v>180</v>
      </c>
      <c r="V564" s="15" t="s">
        <v>3169</v>
      </c>
      <c r="W564" s="13" t="s">
        <v>800</v>
      </c>
      <c r="X564" s="13" t="s">
        <v>802</v>
      </c>
      <c r="Y564" s="2" t="s">
        <v>89</v>
      </c>
      <c r="Z564" s="13" t="s">
        <v>802</v>
      </c>
      <c r="AA564" s="2" t="s">
        <v>803</v>
      </c>
      <c r="AB564" s="3">
        <v>45387</v>
      </c>
      <c r="AC564" s="2" t="s">
        <v>332</v>
      </c>
    </row>
    <row r="565" spans="1:29" ht="75" customHeight="1" x14ac:dyDescent="0.25">
      <c r="A565" s="2">
        <v>2024</v>
      </c>
      <c r="B565" s="3">
        <v>45292</v>
      </c>
      <c r="C565" s="3">
        <v>45382</v>
      </c>
      <c r="D565" s="2" t="s">
        <v>75</v>
      </c>
      <c r="E565" s="7" t="s">
        <v>1136</v>
      </c>
      <c r="F565" s="5" t="s">
        <v>1531</v>
      </c>
      <c r="G565" s="8" t="s">
        <v>1532</v>
      </c>
      <c r="H565" s="16" t="s">
        <v>1533</v>
      </c>
      <c r="I565" s="17" t="s">
        <v>84</v>
      </c>
      <c r="J565" s="9" t="s">
        <v>1817</v>
      </c>
      <c r="K565" s="9" t="s">
        <v>324</v>
      </c>
      <c r="L565" s="9" t="s">
        <v>351</v>
      </c>
      <c r="M565" s="2" t="s">
        <v>87</v>
      </c>
      <c r="N565" s="2" t="s">
        <v>332</v>
      </c>
      <c r="O565" s="5">
        <v>1</v>
      </c>
      <c r="P565" s="4">
        <v>45345</v>
      </c>
      <c r="Q565" s="4">
        <f t="shared" si="30"/>
        <v>45711</v>
      </c>
      <c r="R565" s="2" t="s">
        <v>332</v>
      </c>
      <c r="S565" s="15" t="s">
        <v>2464</v>
      </c>
      <c r="T565" s="12">
        <v>180</v>
      </c>
      <c r="U565" s="12">
        <f t="shared" si="32"/>
        <v>180</v>
      </c>
      <c r="V565" s="15" t="s">
        <v>3170</v>
      </c>
      <c r="W565" s="13" t="s">
        <v>800</v>
      </c>
      <c r="X565" s="13" t="s">
        <v>802</v>
      </c>
      <c r="Y565" s="2" t="s">
        <v>89</v>
      </c>
      <c r="Z565" s="13" t="s">
        <v>802</v>
      </c>
      <c r="AA565" s="2" t="s">
        <v>803</v>
      </c>
      <c r="AB565" s="3">
        <v>45387</v>
      </c>
      <c r="AC565" s="2" t="s">
        <v>332</v>
      </c>
    </row>
    <row r="566" spans="1:29" ht="75" customHeight="1" x14ac:dyDescent="0.25">
      <c r="A566" s="2">
        <v>2024</v>
      </c>
      <c r="B566" s="3">
        <v>45292</v>
      </c>
      <c r="C566" s="3">
        <v>45382</v>
      </c>
      <c r="D566" s="2" t="s">
        <v>75</v>
      </c>
      <c r="E566" s="7" t="s">
        <v>1137</v>
      </c>
      <c r="F566" s="5" t="s">
        <v>1531</v>
      </c>
      <c r="G566" s="8" t="s">
        <v>1532</v>
      </c>
      <c r="H566" s="16" t="s">
        <v>1533</v>
      </c>
      <c r="I566" s="17" t="s">
        <v>84</v>
      </c>
      <c r="J566" s="9" t="s">
        <v>1817</v>
      </c>
      <c r="K566" s="9" t="s">
        <v>324</v>
      </c>
      <c r="L566" s="9" t="s">
        <v>351</v>
      </c>
      <c r="M566" s="2" t="s">
        <v>87</v>
      </c>
      <c r="N566" s="2" t="s">
        <v>332</v>
      </c>
      <c r="O566" s="5">
        <v>1</v>
      </c>
      <c r="P566" s="4">
        <v>45348</v>
      </c>
      <c r="Q566" s="4">
        <f t="shared" si="30"/>
        <v>45714</v>
      </c>
      <c r="R566" s="2" t="s">
        <v>332</v>
      </c>
      <c r="S566" s="15" t="s">
        <v>2465</v>
      </c>
      <c r="T566" s="12">
        <v>180</v>
      </c>
      <c r="U566" s="12">
        <f t="shared" si="32"/>
        <v>180</v>
      </c>
      <c r="V566" s="15" t="s">
        <v>3171</v>
      </c>
      <c r="W566" s="13" t="s">
        <v>800</v>
      </c>
      <c r="X566" s="13" t="s">
        <v>802</v>
      </c>
      <c r="Y566" s="2" t="s">
        <v>89</v>
      </c>
      <c r="Z566" s="13" t="s">
        <v>802</v>
      </c>
      <c r="AA566" s="2" t="s">
        <v>803</v>
      </c>
      <c r="AB566" s="3">
        <v>45387</v>
      </c>
      <c r="AC566" s="2" t="s">
        <v>332</v>
      </c>
    </row>
    <row r="567" spans="1:29" ht="75" customHeight="1" x14ac:dyDescent="0.25">
      <c r="A567" s="2">
        <v>2024</v>
      </c>
      <c r="B567" s="3">
        <v>45292</v>
      </c>
      <c r="C567" s="3">
        <v>45382</v>
      </c>
      <c r="D567" s="2" t="s">
        <v>75</v>
      </c>
      <c r="E567" s="7" t="s">
        <v>1138</v>
      </c>
      <c r="F567" s="5" t="s">
        <v>1531</v>
      </c>
      <c r="G567" s="8" t="s">
        <v>1532</v>
      </c>
      <c r="H567" s="16" t="s">
        <v>1533</v>
      </c>
      <c r="I567" s="17" t="s">
        <v>84</v>
      </c>
      <c r="J567" s="9" t="s">
        <v>1817</v>
      </c>
      <c r="K567" s="9" t="s">
        <v>324</v>
      </c>
      <c r="L567" s="9" t="s">
        <v>351</v>
      </c>
      <c r="M567" s="2" t="s">
        <v>87</v>
      </c>
      <c r="N567" s="2" t="s">
        <v>332</v>
      </c>
      <c r="O567" s="5">
        <v>1</v>
      </c>
      <c r="P567" s="4">
        <v>45348</v>
      </c>
      <c r="Q567" s="4">
        <f t="shared" si="30"/>
        <v>45714</v>
      </c>
      <c r="R567" s="2" t="s">
        <v>332</v>
      </c>
      <c r="S567" s="15" t="s">
        <v>2466</v>
      </c>
      <c r="T567" s="12">
        <v>180</v>
      </c>
      <c r="U567" s="12">
        <f t="shared" si="32"/>
        <v>180</v>
      </c>
      <c r="V567" s="15" t="s">
        <v>3172</v>
      </c>
      <c r="W567" s="13" t="s">
        <v>800</v>
      </c>
      <c r="X567" s="13" t="s">
        <v>802</v>
      </c>
      <c r="Y567" s="2" t="s">
        <v>89</v>
      </c>
      <c r="Z567" s="13" t="s">
        <v>802</v>
      </c>
      <c r="AA567" s="2" t="s">
        <v>803</v>
      </c>
      <c r="AB567" s="3">
        <v>45387</v>
      </c>
      <c r="AC567" s="2" t="s">
        <v>332</v>
      </c>
    </row>
    <row r="568" spans="1:29" ht="75" customHeight="1" x14ac:dyDescent="0.25">
      <c r="A568" s="2">
        <v>2024</v>
      </c>
      <c r="B568" s="3">
        <v>45292</v>
      </c>
      <c r="C568" s="3">
        <v>45382</v>
      </c>
      <c r="D568" s="2" t="s">
        <v>75</v>
      </c>
      <c r="E568" s="7" t="s">
        <v>1139</v>
      </c>
      <c r="F568" s="5" t="s">
        <v>1531</v>
      </c>
      <c r="G568" s="8" t="s">
        <v>1532</v>
      </c>
      <c r="H568" s="16" t="s">
        <v>1533</v>
      </c>
      <c r="I568" s="17" t="s">
        <v>84</v>
      </c>
      <c r="J568" s="9" t="s">
        <v>1555</v>
      </c>
      <c r="K568" s="9" t="s">
        <v>391</v>
      </c>
      <c r="L568" s="9" t="s">
        <v>1556</v>
      </c>
      <c r="M568" s="2" t="s">
        <v>86</v>
      </c>
      <c r="N568" s="2" t="s">
        <v>332</v>
      </c>
      <c r="O568" s="5">
        <v>1</v>
      </c>
      <c r="P568" s="4">
        <v>45348</v>
      </c>
      <c r="Q568" s="4">
        <f t="shared" si="30"/>
        <v>45714</v>
      </c>
      <c r="R568" s="2" t="s">
        <v>332</v>
      </c>
      <c r="S568" s="15" t="s">
        <v>2467</v>
      </c>
      <c r="T568" s="12">
        <v>180</v>
      </c>
      <c r="U568" s="12">
        <f t="shared" si="31"/>
        <v>180</v>
      </c>
      <c r="V568" s="15" t="s">
        <v>3173</v>
      </c>
      <c r="W568" s="13" t="s">
        <v>800</v>
      </c>
      <c r="X568" s="13" t="s">
        <v>802</v>
      </c>
      <c r="Y568" s="2" t="s">
        <v>89</v>
      </c>
      <c r="Z568" s="13" t="s">
        <v>802</v>
      </c>
      <c r="AA568" s="2" t="s">
        <v>803</v>
      </c>
      <c r="AB568" s="3">
        <v>45387</v>
      </c>
      <c r="AC568" s="2" t="s">
        <v>332</v>
      </c>
    </row>
    <row r="569" spans="1:29" ht="75" customHeight="1" x14ac:dyDescent="0.25">
      <c r="A569" s="2">
        <v>2024</v>
      </c>
      <c r="B569" s="3">
        <v>45292</v>
      </c>
      <c r="C569" s="3">
        <v>45382</v>
      </c>
      <c r="D569" s="2" t="s">
        <v>75</v>
      </c>
      <c r="E569" s="7" t="s">
        <v>1140</v>
      </c>
      <c r="F569" s="5" t="s">
        <v>1531</v>
      </c>
      <c r="G569" s="8" t="s">
        <v>1532</v>
      </c>
      <c r="H569" s="16" t="s">
        <v>1533</v>
      </c>
      <c r="I569" s="17" t="s">
        <v>84</v>
      </c>
      <c r="J569" s="9" t="s">
        <v>1555</v>
      </c>
      <c r="K569" s="9" t="s">
        <v>391</v>
      </c>
      <c r="L569" s="9" t="s">
        <v>1556</v>
      </c>
      <c r="M569" s="2" t="s">
        <v>86</v>
      </c>
      <c r="N569" s="2" t="s">
        <v>332</v>
      </c>
      <c r="O569" s="5">
        <v>1</v>
      </c>
      <c r="P569" s="4">
        <v>45348</v>
      </c>
      <c r="Q569" s="4">
        <f t="shared" si="30"/>
        <v>45714</v>
      </c>
      <c r="R569" s="2" t="s">
        <v>332</v>
      </c>
      <c r="S569" s="15" t="s">
        <v>2468</v>
      </c>
      <c r="T569" s="12">
        <v>180</v>
      </c>
      <c r="U569" s="12">
        <f t="shared" si="31"/>
        <v>180</v>
      </c>
      <c r="V569" s="15" t="s">
        <v>3174</v>
      </c>
      <c r="W569" s="13" t="s">
        <v>800</v>
      </c>
      <c r="X569" s="13" t="s">
        <v>802</v>
      </c>
      <c r="Y569" s="2" t="s">
        <v>89</v>
      </c>
      <c r="Z569" s="13" t="s">
        <v>802</v>
      </c>
      <c r="AA569" s="2" t="s">
        <v>803</v>
      </c>
      <c r="AB569" s="3">
        <v>45387</v>
      </c>
      <c r="AC569" s="2" t="s">
        <v>332</v>
      </c>
    </row>
    <row r="570" spans="1:29" ht="75" customHeight="1" x14ac:dyDescent="0.25">
      <c r="A570" s="2">
        <v>2024</v>
      </c>
      <c r="B570" s="3">
        <v>45292</v>
      </c>
      <c r="C570" s="3">
        <v>45382</v>
      </c>
      <c r="D570" s="2" t="s">
        <v>75</v>
      </c>
      <c r="E570" s="7" t="s">
        <v>1141</v>
      </c>
      <c r="F570" s="5" t="s">
        <v>1531</v>
      </c>
      <c r="G570" s="8" t="s">
        <v>1532</v>
      </c>
      <c r="H570" s="16" t="s">
        <v>1533</v>
      </c>
      <c r="I570" s="17" t="s">
        <v>84</v>
      </c>
      <c r="J570" s="9" t="s">
        <v>1555</v>
      </c>
      <c r="K570" s="9" t="s">
        <v>391</v>
      </c>
      <c r="L570" s="9" t="s">
        <v>1556</v>
      </c>
      <c r="M570" s="2" t="s">
        <v>86</v>
      </c>
      <c r="N570" s="2" t="s">
        <v>332</v>
      </c>
      <c r="O570" s="5">
        <v>1</v>
      </c>
      <c r="P570" s="4">
        <v>45348</v>
      </c>
      <c r="Q570" s="4">
        <f t="shared" si="30"/>
        <v>45714</v>
      </c>
      <c r="R570" s="2" t="s">
        <v>332</v>
      </c>
      <c r="S570" s="15" t="s">
        <v>2469</v>
      </c>
      <c r="T570" s="12">
        <v>180</v>
      </c>
      <c r="U570" s="12">
        <f t="shared" si="31"/>
        <v>180</v>
      </c>
      <c r="V570" s="15" t="s">
        <v>3175</v>
      </c>
      <c r="W570" s="13" t="s">
        <v>800</v>
      </c>
      <c r="X570" s="13" t="s">
        <v>802</v>
      </c>
      <c r="Y570" s="2" t="s">
        <v>89</v>
      </c>
      <c r="Z570" s="13" t="s">
        <v>802</v>
      </c>
      <c r="AA570" s="2" t="s">
        <v>803</v>
      </c>
      <c r="AB570" s="3">
        <v>45387</v>
      </c>
      <c r="AC570" s="2" t="s">
        <v>332</v>
      </c>
    </row>
    <row r="571" spans="1:29" ht="75" customHeight="1" x14ac:dyDescent="0.25">
      <c r="A571" s="2">
        <v>2024</v>
      </c>
      <c r="B571" s="3">
        <v>45292</v>
      </c>
      <c r="C571" s="3">
        <v>45382</v>
      </c>
      <c r="D571" s="2" t="s">
        <v>75</v>
      </c>
      <c r="E571" s="7" t="s">
        <v>1142</v>
      </c>
      <c r="F571" s="5" t="s">
        <v>1531</v>
      </c>
      <c r="G571" s="8" t="s">
        <v>1532</v>
      </c>
      <c r="H571" s="16" t="s">
        <v>1533</v>
      </c>
      <c r="I571" s="17" t="s">
        <v>84</v>
      </c>
      <c r="J571" s="9" t="s">
        <v>1555</v>
      </c>
      <c r="K571" s="9" t="s">
        <v>391</v>
      </c>
      <c r="L571" s="9" t="s">
        <v>1556</v>
      </c>
      <c r="M571" s="2" t="s">
        <v>86</v>
      </c>
      <c r="N571" s="2" t="s">
        <v>332</v>
      </c>
      <c r="O571" s="5">
        <v>1</v>
      </c>
      <c r="P571" s="4">
        <v>45348</v>
      </c>
      <c r="Q571" s="4">
        <f t="shared" si="30"/>
        <v>45714</v>
      </c>
      <c r="R571" s="2" t="s">
        <v>332</v>
      </c>
      <c r="S571" s="15" t="s">
        <v>2470</v>
      </c>
      <c r="T571" s="12">
        <v>180</v>
      </c>
      <c r="U571" s="12">
        <f t="shared" si="31"/>
        <v>180</v>
      </c>
      <c r="V571" s="15" t="s">
        <v>3176</v>
      </c>
      <c r="W571" s="13" t="s">
        <v>800</v>
      </c>
      <c r="X571" s="13" t="s">
        <v>802</v>
      </c>
      <c r="Y571" s="2" t="s">
        <v>89</v>
      </c>
      <c r="Z571" s="13" t="s">
        <v>802</v>
      </c>
      <c r="AA571" s="2" t="s">
        <v>803</v>
      </c>
      <c r="AB571" s="3">
        <v>45387</v>
      </c>
      <c r="AC571" s="2" t="s">
        <v>332</v>
      </c>
    </row>
    <row r="572" spans="1:29" ht="75" customHeight="1" x14ac:dyDescent="0.25">
      <c r="A572" s="2">
        <v>2024</v>
      </c>
      <c r="B572" s="3">
        <v>45292</v>
      </c>
      <c r="C572" s="3">
        <v>45382</v>
      </c>
      <c r="D572" s="2" t="s">
        <v>75</v>
      </c>
      <c r="E572" s="7" t="s">
        <v>1143</v>
      </c>
      <c r="F572" s="5" t="s">
        <v>1531</v>
      </c>
      <c r="G572" s="8" t="s">
        <v>1532</v>
      </c>
      <c r="H572" s="16" t="s">
        <v>1533</v>
      </c>
      <c r="I572" s="17" t="s">
        <v>84</v>
      </c>
      <c r="J572" s="9" t="s">
        <v>1555</v>
      </c>
      <c r="K572" s="9" t="s">
        <v>391</v>
      </c>
      <c r="L572" s="9" t="s">
        <v>1556</v>
      </c>
      <c r="M572" s="2" t="s">
        <v>86</v>
      </c>
      <c r="N572" s="2" t="s">
        <v>332</v>
      </c>
      <c r="O572" s="5">
        <v>1</v>
      </c>
      <c r="P572" s="4">
        <v>45348</v>
      </c>
      <c r="Q572" s="4">
        <f t="shared" si="30"/>
        <v>45714</v>
      </c>
      <c r="R572" s="2" t="s">
        <v>332</v>
      </c>
      <c r="S572" s="15" t="s">
        <v>2471</v>
      </c>
      <c r="T572" s="12">
        <v>180</v>
      </c>
      <c r="U572" s="12">
        <f t="shared" si="31"/>
        <v>180</v>
      </c>
      <c r="V572" s="15" t="s">
        <v>3177</v>
      </c>
      <c r="W572" s="13" t="s">
        <v>800</v>
      </c>
      <c r="X572" s="13" t="s">
        <v>802</v>
      </c>
      <c r="Y572" s="2" t="s">
        <v>89</v>
      </c>
      <c r="Z572" s="13" t="s">
        <v>802</v>
      </c>
      <c r="AA572" s="2" t="s">
        <v>803</v>
      </c>
      <c r="AB572" s="3">
        <v>45387</v>
      </c>
      <c r="AC572" s="2" t="s">
        <v>332</v>
      </c>
    </row>
    <row r="573" spans="1:29" ht="75" customHeight="1" x14ac:dyDescent="0.25">
      <c r="A573" s="2">
        <v>2024</v>
      </c>
      <c r="B573" s="3">
        <v>45292</v>
      </c>
      <c r="C573" s="3">
        <v>45382</v>
      </c>
      <c r="D573" s="2" t="s">
        <v>75</v>
      </c>
      <c r="E573" s="7" t="s">
        <v>1144</v>
      </c>
      <c r="F573" s="5" t="s">
        <v>1531</v>
      </c>
      <c r="G573" s="8" t="s">
        <v>1532</v>
      </c>
      <c r="H573" s="16" t="s">
        <v>1533</v>
      </c>
      <c r="I573" s="17" t="s">
        <v>84</v>
      </c>
      <c r="J573" s="9" t="s">
        <v>1555</v>
      </c>
      <c r="K573" s="9" t="s">
        <v>391</v>
      </c>
      <c r="L573" s="9" t="s">
        <v>1556</v>
      </c>
      <c r="M573" s="2" t="s">
        <v>86</v>
      </c>
      <c r="N573" s="2" t="s">
        <v>332</v>
      </c>
      <c r="O573" s="5">
        <v>1</v>
      </c>
      <c r="P573" s="4">
        <v>45348</v>
      </c>
      <c r="Q573" s="4">
        <f t="shared" si="30"/>
        <v>45714</v>
      </c>
      <c r="R573" s="2" t="s">
        <v>332</v>
      </c>
      <c r="S573" s="15" t="s">
        <v>2472</v>
      </c>
      <c r="T573" s="12">
        <v>180</v>
      </c>
      <c r="U573" s="12">
        <f t="shared" si="31"/>
        <v>180</v>
      </c>
      <c r="V573" s="15" t="s">
        <v>3178</v>
      </c>
      <c r="W573" s="13" t="s">
        <v>800</v>
      </c>
      <c r="X573" s="13" t="s">
        <v>802</v>
      </c>
      <c r="Y573" s="2" t="s">
        <v>89</v>
      </c>
      <c r="Z573" s="13" t="s">
        <v>802</v>
      </c>
      <c r="AA573" s="2" t="s">
        <v>803</v>
      </c>
      <c r="AB573" s="3">
        <v>45387</v>
      </c>
      <c r="AC573" s="2" t="s">
        <v>332</v>
      </c>
    </row>
    <row r="574" spans="1:29" ht="75" customHeight="1" x14ac:dyDescent="0.25">
      <c r="A574" s="2">
        <v>2024</v>
      </c>
      <c r="B574" s="3">
        <v>45292</v>
      </c>
      <c r="C574" s="3">
        <v>45382</v>
      </c>
      <c r="D574" s="2" t="s">
        <v>75</v>
      </c>
      <c r="E574" s="7" t="s">
        <v>1145</v>
      </c>
      <c r="F574" s="5" t="s">
        <v>1531</v>
      </c>
      <c r="G574" s="8" t="s">
        <v>1532</v>
      </c>
      <c r="H574" s="16" t="s">
        <v>1533</v>
      </c>
      <c r="I574" s="17" t="s">
        <v>84</v>
      </c>
      <c r="J574" s="9" t="s">
        <v>1555</v>
      </c>
      <c r="K574" s="9" t="s">
        <v>391</v>
      </c>
      <c r="L574" s="9" t="s">
        <v>1556</v>
      </c>
      <c r="M574" s="2" t="s">
        <v>86</v>
      </c>
      <c r="N574" s="2" t="s">
        <v>332</v>
      </c>
      <c r="O574" s="5">
        <v>1</v>
      </c>
      <c r="P574" s="4">
        <v>45348</v>
      </c>
      <c r="Q574" s="4">
        <f t="shared" si="30"/>
        <v>45714</v>
      </c>
      <c r="R574" s="2" t="s">
        <v>332</v>
      </c>
      <c r="S574" s="15" t="s">
        <v>2473</v>
      </c>
      <c r="T574" s="12">
        <v>180</v>
      </c>
      <c r="U574" s="12">
        <f t="shared" si="31"/>
        <v>180</v>
      </c>
      <c r="V574" s="15" t="s">
        <v>3179</v>
      </c>
      <c r="W574" s="13" t="s">
        <v>800</v>
      </c>
      <c r="X574" s="13" t="s">
        <v>802</v>
      </c>
      <c r="Y574" s="2" t="s">
        <v>89</v>
      </c>
      <c r="Z574" s="13" t="s">
        <v>802</v>
      </c>
      <c r="AA574" s="2" t="s">
        <v>803</v>
      </c>
      <c r="AB574" s="3">
        <v>45387</v>
      </c>
      <c r="AC574" s="2" t="s">
        <v>332</v>
      </c>
    </row>
    <row r="575" spans="1:29" ht="75" customHeight="1" x14ac:dyDescent="0.25">
      <c r="A575" s="2">
        <v>2024</v>
      </c>
      <c r="B575" s="3">
        <v>45292</v>
      </c>
      <c r="C575" s="3">
        <v>45382</v>
      </c>
      <c r="D575" s="2" t="s">
        <v>75</v>
      </c>
      <c r="E575" s="7" t="s">
        <v>1146</v>
      </c>
      <c r="F575" s="5" t="s">
        <v>1531</v>
      </c>
      <c r="G575" s="8" t="s">
        <v>1532</v>
      </c>
      <c r="H575" s="16" t="s">
        <v>1533</v>
      </c>
      <c r="I575" s="17" t="s">
        <v>84</v>
      </c>
      <c r="J575" s="9" t="s">
        <v>1555</v>
      </c>
      <c r="K575" s="9" t="s">
        <v>391</v>
      </c>
      <c r="L575" s="9" t="s">
        <v>1556</v>
      </c>
      <c r="M575" s="2" t="s">
        <v>86</v>
      </c>
      <c r="N575" s="2" t="s">
        <v>332</v>
      </c>
      <c r="O575" s="5">
        <v>1</v>
      </c>
      <c r="P575" s="4">
        <v>45348</v>
      </c>
      <c r="Q575" s="4">
        <f t="shared" si="30"/>
        <v>45714</v>
      </c>
      <c r="R575" s="2" t="s">
        <v>332</v>
      </c>
      <c r="S575" s="15" t="s">
        <v>2474</v>
      </c>
      <c r="T575" s="12">
        <v>180</v>
      </c>
      <c r="U575" s="12">
        <f t="shared" si="31"/>
        <v>180</v>
      </c>
      <c r="V575" s="15" t="s">
        <v>3180</v>
      </c>
      <c r="W575" s="13" t="s">
        <v>800</v>
      </c>
      <c r="X575" s="13" t="s">
        <v>802</v>
      </c>
      <c r="Y575" s="2" t="s">
        <v>89</v>
      </c>
      <c r="Z575" s="13" t="s">
        <v>802</v>
      </c>
      <c r="AA575" s="2" t="s">
        <v>803</v>
      </c>
      <c r="AB575" s="3">
        <v>45387</v>
      </c>
      <c r="AC575" s="2" t="s">
        <v>332</v>
      </c>
    </row>
    <row r="576" spans="1:29" ht="75" customHeight="1" x14ac:dyDescent="0.25">
      <c r="A576" s="2">
        <v>2024</v>
      </c>
      <c r="B576" s="3">
        <v>45292</v>
      </c>
      <c r="C576" s="3">
        <v>45382</v>
      </c>
      <c r="D576" s="2" t="s">
        <v>75</v>
      </c>
      <c r="E576" s="7" t="s">
        <v>1147</v>
      </c>
      <c r="F576" s="5" t="s">
        <v>1531</v>
      </c>
      <c r="G576" s="8" t="s">
        <v>1532</v>
      </c>
      <c r="H576" s="16" t="s">
        <v>1533</v>
      </c>
      <c r="I576" s="17" t="s">
        <v>84</v>
      </c>
      <c r="J576" s="9" t="s">
        <v>1555</v>
      </c>
      <c r="K576" s="9" t="s">
        <v>391</v>
      </c>
      <c r="L576" s="9" t="s">
        <v>1556</v>
      </c>
      <c r="M576" s="2" t="s">
        <v>86</v>
      </c>
      <c r="N576" s="2" t="s">
        <v>332</v>
      </c>
      <c r="O576" s="5">
        <v>1</v>
      </c>
      <c r="P576" s="4">
        <v>45348</v>
      </c>
      <c r="Q576" s="4">
        <f t="shared" si="30"/>
        <v>45714</v>
      </c>
      <c r="R576" s="2" t="s">
        <v>332</v>
      </c>
      <c r="S576" s="15" t="s">
        <v>2475</v>
      </c>
      <c r="T576" s="12">
        <v>180</v>
      </c>
      <c r="U576" s="12">
        <f t="shared" si="31"/>
        <v>180</v>
      </c>
      <c r="V576" s="15" t="s">
        <v>3181</v>
      </c>
      <c r="W576" s="13" t="s">
        <v>800</v>
      </c>
      <c r="X576" s="13" t="s">
        <v>802</v>
      </c>
      <c r="Y576" s="2" t="s">
        <v>89</v>
      </c>
      <c r="Z576" s="13" t="s">
        <v>802</v>
      </c>
      <c r="AA576" s="2" t="s">
        <v>803</v>
      </c>
      <c r="AB576" s="3">
        <v>45387</v>
      </c>
      <c r="AC576" s="2" t="s">
        <v>332</v>
      </c>
    </row>
    <row r="577" spans="1:29" ht="75" customHeight="1" x14ac:dyDescent="0.25">
      <c r="A577" s="2">
        <v>2024</v>
      </c>
      <c r="B577" s="3">
        <v>45292</v>
      </c>
      <c r="C577" s="3">
        <v>45382</v>
      </c>
      <c r="D577" s="2" t="s">
        <v>75</v>
      </c>
      <c r="E577" s="7" t="s">
        <v>1148</v>
      </c>
      <c r="F577" s="5" t="s">
        <v>1531</v>
      </c>
      <c r="G577" s="8" t="s">
        <v>1532</v>
      </c>
      <c r="H577" s="16" t="s">
        <v>1533</v>
      </c>
      <c r="I577" s="17" t="s">
        <v>84</v>
      </c>
      <c r="J577" s="9" t="s">
        <v>1555</v>
      </c>
      <c r="K577" s="9" t="s">
        <v>391</v>
      </c>
      <c r="L577" s="9" t="s">
        <v>1556</v>
      </c>
      <c r="M577" s="2" t="s">
        <v>86</v>
      </c>
      <c r="N577" s="2" t="s">
        <v>332</v>
      </c>
      <c r="O577" s="5">
        <v>1</v>
      </c>
      <c r="P577" s="4">
        <v>45348</v>
      </c>
      <c r="Q577" s="4">
        <f t="shared" si="30"/>
        <v>45714</v>
      </c>
      <c r="R577" s="2" t="s">
        <v>332</v>
      </c>
      <c r="S577" s="15" t="s">
        <v>2476</v>
      </c>
      <c r="T577" s="12">
        <v>180</v>
      </c>
      <c r="U577" s="12">
        <f t="shared" si="31"/>
        <v>180</v>
      </c>
      <c r="V577" s="15" t="s">
        <v>3182</v>
      </c>
      <c r="W577" s="13" t="s">
        <v>800</v>
      </c>
      <c r="X577" s="13" t="s">
        <v>802</v>
      </c>
      <c r="Y577" s="2" t="s">
        <v>89</v>
      </c>
      <c r="Z577" s="13" t="s">
        <v>802</v>
      </c>
      <c r="AA577" s="2" t="s">
        <v>803</v>
      </c>
      <c r="AB577" s="3">
        <v>45387</v>
      </c>
      <c r="AC577" s="2" t="s">
        <v>332</v>
      </c>
    </row>
    <row r="578" spans="1:29" ht="75" customHeight="1" x14ac:dyDescent="0.25">
      <c r="A578" s="2">
        <v>2024</v>
      </c>
      <c r="B578" s="3">
        <v>45292</v>
      </c>
      <c r="C578" s="3">
        <v>45382</v>
      </c>
      <c r="D578" s="2" t="s">
        <v>75</v>
      </c>
      <c r="E578" s="7" t="s">
        <v>1149</v>
      </c>
      <c r="F578" s="5" t="s">
        <v>1531</v>
      </c>
      <c r="G578" s="8" t="s">
        <v>1532</v>
      </c>
      <c r="H578" s="16" t="s">
        <v>1533</v>
      </c>
      <c r="I578" s="17" t="s">
        <v>84</v>
      </c>
      <c r="J578" s="9" t="s">
        <v>1555</v>
      </c>
      <c r="K578" s="9" t="s">
        <v>391</v>
      </c>
      <c r="L578" s="9" t="s">
        <v>1556</v>
      </c>
      <c r="M578" s="2" t="s">
        <v>86</v>
      </c>
      <c r="N578" s="2" t="s">
        <v>332</v>
      </c>
      <c r="O578" s="5">
        <v>1</v>
      </c>
      <c r="P578" s="4">
        <v>45348</v>
      </c>
      <c r="Q578" s="4">
        <f t="shared" si="30"/>
        <v>45714</v>
      </c>
      <c r="R578" s="2" t="s">
        <v>332</v>
      </c>
      <c r="S578" s="15" t="s">
        <v>2477</v>
      </c>
      <c r="T578" s="12">
        <v>180</v>
      </c>
      <c r="U578" s="12">
        <f t="shared" si="31"/>
        <v>180</v>
      </c>
      <c r="V578" s="15" t="s">
        <v>3183</v>
      </c>
      <c r="W578" s="13" t="s">
        <v>800</v>
      </c>
      <c r="X578" s="13" t="s">
        <v>802</v>
      </c>
      <c r="Y578" s="2" t="s">
        <v>89</v>
      </c>
      <c r="Z578" s="13" t="s">
        <v>802</v>
      </c>
      <c r="AA578" s="2" t="s">
        <v>803</v>
      </c>
      <c r="AB578" s="3">
        <v>45387</v>
      </c>
      <c r="AC578" s="2" t="s">
        <v>332</v>
      </c>
    </row>
    <row r="579" spans="1:29" ht="75" customHeight="1" x14ac:dyDescent="0.25">
      <c r="A579" s="2">
        <v>2024</v>
      </c>
      <c r="B579" s="3">
        <v>45292</v>
      </c>
      <c r="C579" s="3">
        <v>45382</v>
      </c>
      <c r="D579" s="2" t="s">
        <v>75</v>
      </c>
      <c r="E579" s="7" t="s">
        <v>1150</v>
      </c>
      <c r="F579" s="5" t="s">
        <v>1531</v>
      </c>
      <c r="G579" s="8" t="s">
        <v>1532</v>
      </c>
      <c r="H579" s="16" t="s">
        <v>1533</v>
      </c>
      <c r="I579" s="17" t="s">
        <v>84</v>
      </c>
      <c r="J579" s="9" t="s">
        <v>1555</v>
      </c>
      <c r="K579" s="9" t="s">
        <v>391</v>
      </c>
      <c r="L579" s="9" t="s">
        <v>1556</v>
      </c>
      <c r="M579" s="2" t="s">
        <v>86</v>
      </c>
      <c r="N579" s="2" t="s">
        <v>332</v>
      </c>
      <c r="O579" s="5">
        <v>1</v>
      </c>
      <c r="P579" s="4">
        <v>45348</v>
      </c>
      <c r="Q579" s="4">
        <f t="shared" si="30"/>
        <v>45714</v>
      </c>
      <c r="R579" s="2" t="s">
        <v>332</v>
      </c>
      <c r="S579" s="15" t="s">
        <v>2478</v>
      </c>
      <c r="T579" s="12">
        <v>180</v>
      </c>
      <c r="U579" s="12">
        <f t="shared" si="31"/>
        <v>180</v>
      </c>
      <c r="V579" s="15" t="s">
        <v>3184</v>
      </c>
      <c r="W579" s="13" t="s">
        <v>800</v>
      </c>
      <c r="X579" s="13" t="s">
        <v>802</v>
      </c>
      <c r="Y579" s="2" t="s">
        <v>89</v>
      </c>
      <c r="Z579" s="13" t="s">
        <v>802</v>
      </c>
      <c r="AA579" s="2" t="s">
        <v>803</v>
      </c>
      <c r="AB579" s="3">
        <v>45387</v>
      </c>
      <c r="AC579" s="2" t="s">
        <v>332</v>
      </c>
    </row>
    <row r="580" spans="1:29" ht="75" customHeight="1" x14ac:dyDescent="0.25">
      <c r="A580" s="2">
        <v>2024</v>
      </c>
      <c r="B580" s="3">
        <v>45292</v>
      </c>
      <c r="C580" s="3">
        <v>45382</v>
      </c>
      <c r="D580" s="2" t="s">
        <v>75</v>
      </c>
      <c r="E580" s="7" t="s">
        <v>1151</v>
      </c>
      <c r="F580" s="5" t="s">
        <v>1531</v>
      </c>
      <c r="G580" s="8" t="s">
        <v>1532</v>
      </c>
      <c r="H580" s="16" t="s">
        <v>1533</v>
      </c>
      <c r="I580" s="17" t="s">
        <v>84</v>
      </c>
      <c r="J580" s="9" t="s">
        <v>1555</v>
      </c>
      <c r="K580" s="9" t="s">
        <v>391</v>
      </c>
      <c r="L580" s="9" t="s">
        <v>1556</v>
      </c>
      <c r="M580" s="2" t="s">
        <v>86</v>
      </c>
      <c r="N580" s="2" t="s">
        <v>332</v>
      </c>
      <c r="O580" s="5">
        <v>1</v>
      </c>
      <c r="P580" s="4">
        <v>45348</v>
      </c>
      <c r="Q580" s="4">
        <f t="shared" si="30"/>
        <v>45714</v>
      </c>
      <c r="R580" s="2" t="s">
        <v>332</v>
      </c>
      <c r="S580" s="15" t="s">
        <v>2479</v>
      </c>
      <c r="T580" s="12">
        <v>180</v>
      </c>
      <c r="U580" s="12">
        <f t="shared" si="31"/>
        <v>180</v>
      </c>
      <c r="V580" s="15" t="s">
        <v>3185</v>
      </c>
      <c r="W580" s="13" t="s">
        <v>800</v>
      </c>
      <c r="X580" s="13" t="s">
        <v>802</v>
      </c>
      <c r="Y580" s="2" t="s">
        <v>89</v>
      </c>
      <c r="Z580" s="13" t="s">
        <v>802</v>
      </c>
      <c r="AA580" s="2" t="s">
        <v>803</v>
      </c>
      <c r="AB580" s="3">
        <v>45387</v>
      </c>
      <c r="AC580" s="2" t="s">
        <v>332</v>
      </c>
    </row>
    <row r="581" spans="1:29" ht="75" customHeight="1" x14ac:dyDescent="0.25">
      <c r="A581" s="2">
        <v>2024</v>
      </c>
      <c r="B581" s="3">
        <v>45292</v>
      </c>
      <c r="C581" s="3">
        <v>45382</v>
      </c>
      <c r="D581" s="2" t="s">
        <v>75</v>
      </c>
      <c r="E581" s="7" t="s">
        <v>1152</v>
      </c>
      <c r="F581" s="5" t="s">
        <v>1531</v>
      </c>
      <c r="G581" s="8" t="s">
        <v>1532</v>
      </c>
      <c r="H581" s="16" t="s">
        <v>1533</v>
      </c>
      <c r="I581" s="17" t="s">
        <v>84</v>
      </c>
      <c r="J581" s="9" t="s">
        <v>1555</v>
      </c>
      <c r="K581" s="9" t="s">
        <v>391</v>
      </c>
      <c r="L581" s="9" t="s">
        <v>1556</v>
      </c>
      <c r="M581" s="2" t="s">
        <v>86</v>
      </c>
      <c r="N581" s="2" t="s">
        <v>332</v>
      </c>
      <c r="O581" s="5">
        <v>1</v>
      </c>
      <c r="P581" s="4">
        <v>45348</v>
      </c>
      <c r="Q581" s="4">
        <f t="shared" si="30"/>
        <v>45714</v>
      </c>
      <c r="R581" s="2" t="s">
        <v>332</v>
      </c>
      <c r="S581" s="15" t="s">
        <v>2480</v>
      </c>
      <c r="T581" s="12">
        <v>180</v>
      </c>
      <c r="U581" s="12">
        <f t="shared" si="31"/>
        <v>180</v>
      </c>
      <c r="V581" s="15" t="s">
        <v>3186</v>
      </c>
      <c r="W581" s="13" t="s">
        <v>800</v>
      </c>
      <c r="X581" s="13" t="s">
        <v>802</v>
      </c>
      <c r="Y581" s="2" t="s">
        <v>89</v>
      </c>
      <c r="Z581" s="13" t="s">
        <v>802</v>
      </c>
      <c r="AA581" s="2" t="s">
        <v>803</v>
      </c>
      <c r="AB581" s="3">
        <v>45387</v>
      </c>
      <c r="AC581" s="2" t="s">
        <v>332</v>
      </c>
    </row>
    <row r="582" spans="1:29" ht="75" customHeight="1" x14ac:dyDescent="0.25">
      <c r="A582" s="2">
        <v>2024</v>
      </c>
      <c r="B582" s="3">
        <v>45292</v>
      </c>
      <c r="C582" s="3">
        <v>45382</v>
      </c>
      <c r="D582" s="2" t="s">
        <v>75</v>
      </c>
      <c r="E582" s="7" t="s">
        <v>1153</v>
      </c>
      <c r="F582" s="5" t="s">
        <v>1531</v>
      </c>
      <c r="G582" s="8" t="s">
        <v>1532</v>
      </c>
      <c r="H582" s="16" t="s">
        <v>1533</v>
      </c>
      <c r="I582" s="17" t="s">
        <v>84</v>
      </c>
      <c r="J582" s="9" t="s">
        <v>1555</v>
      </c>
      <c r="K582" s="9" t="s">
        <v>391</v>
      </c>
      <c r="L582" s="9" t="s">
        <v>1556</v>
      </c>
      <c r="M582" s="2" t="s">
        <v>86</v>
      </c>
      <c r="N582" s="2" t="s">
        <v>332</v>
      </c>
      <c r="O582" s="5">
        <v>1</v>
      </c>
      <c r="P582" s="4">
        <v>45348</v>
      </c>
      <c r="Q582" s="4">
        <f t="shared" si="30"/>
        <v>45714</v>
      </c>
      <c r="R582" s="2" t="s">
        <v>332</v>
      </c>
      <c r="S582" s="15" t="s">
        <v>2481</v>
      </c>
      <c r="T582" s="12">
        <v>180</v>
      </c>
      <c r="U582" s="12">
        <f t="shared" si="31"/>
        <v>180</v>
      </c>
      <c r="V582" s="15" t="s">
        <v>3187</v>
      </c>
      <c r="W582" s="13" t="s">
        <v>800</v>
      </c>
      <c r="X582" s="13" t="s">
        <v>802</v>
      </c>
      <c r="Y582" s="2" t="s">
        <v>89</v>
      </c>
      <c r="Z582" s="13" t="s">
        <v>802</v>
      </c>
      <c r="AA582" s="2" t="s">
        <v>803</v>
      </c>
      <c r="AB582" s="3">
        <v>45387</v>
      </c>
      <c r="AC582" s="2" t="s">
        <v>332</v>
      </c>
    </row>
    <row r="583" spans="1:29" ht="75" customHeight="1" x14ac:dyDescent="0.25">
      <c r="A583" s="2">
        <v>2024</v>
      </c>
      <c r="B583" s="3">
        <v>45292</v>
      </c>
      <c r="C583" s="3">
        <v>45382</v>
      </c>
      <c r="D583" s="2" t="s">
        <v>75</v>
      </c>
      <c r="E583" s="7" t="s">
        <v>1154</v>
      </c>
      <c r="F583" s="5" t="s">
        <v>1531</v>
      </c>
      <c r="G583" s="8" t="s">
        <v>1532</v>
      </c>
      <c r="H583" s="16" t="s">
        <v>1533</v>
      </c>
      <c r="I583" s="17" t="s">
        <v>84</v>
      </c>
      <c r="J583" s="9" t="s">
        <v>1555</v>
      </c>
      <c r="K583" s="9" t="s">
        <v>391</v>
      </c>
      <c r="L583" s="9" t="s">
        <v>1556</v>
      </c>
      <c r="M583" s="2" t="s">
        <v>86</v>
      </c>
      <c r="N583" s="2" t="s">
        <v>332</v>
      </c>
      <c r="O583" s="5">
        <v>1</v>
      </c>
      <c r="P583" s="4">
        <v>45349</v>
      </c>
      <c r="Q583" s="4">
        <f t="shared" si="30"/>
        <v>45715</v>
      </c>
      <c r="R583" s="2" t="s">
        <v>332</v>
      </c>
      <c r="S583" s="15" t="s">
        <v>2482</v>
      </c>
      <c r="T583" s="12">
        <v>180</v>
      </c>
      <c r="U583" s="12">
        <f t="shared" si="31"/>
        <v>180</v>
      </c>
      <c r="V583" s="15" t="s">
        <v>3188</v>
      </c>
      <c r="W583" s="13" t="s">
        <v>800</v>
      </c>
      <c r="X583" s="13" t="s">
        <v>802</v>
      </c>
      <c r="Y583" s="2" t="s">
        <v>89</v>
      </c>
      <c r="Z583" s="13" t="s">
        <v>802</v>
      </c>
      <c r="AA583" s="2" t="s">
        <v>803</v>
      </c>
      <c r="AB583" s="3">
        <v>45387</v>
      </c>
      <c r="AC583" s="2" t="s">
        <v>332</v>
      </c>
    </row>
    <row r="584" spans="1:29" ht="75" customHeight="1" x14ac:dyDescent="0.25">
      <c r="A584" s="2">
        <v>2024</v>
      </c>
      <c r="B584" s="3">
        <v>45292</v>
      </c>
      <c r="C584" s="3">
        <v>45382</v>
      </c>
      <c r="D584" s="2" t="s">
        <v>75</v>
      </c>
      <c r="E584" s="7" t="s">
        <v>1155</v>
      </c>
      <c r="F584" s="5" t="s">
        <v>1531</v>
      </c>
      <c r="G584" s="8" t="s">
        <v>1532</v>
      </c>
      <c r="H584" s="16" t="s">
        <v>1533</v>
      </c>
      <c r="I584" s="17" t="s">
        <v>84</v>
      </c>
      <c r="J584" s="9" t="s">
        <v>1555</v>
      </c>
      <c r="K584" s="9" t="s">
        <v>391</v>
      </c>
      <c r="L584" s="9" t="s">
        <v>1556</v>
      </c>
      <c r="M584" s="2" t="s">
        <v>86</v>
      </c>
      <c r="N584" s="2" t="s">
        <v>332</v>
      </c>
      <c r="O584" s="5">
        <v>1</v>
      </c>
      <c r="P584" s="4">
        <v>45349</v>
      </c>
      <c r="Q584" s="4">
        <f t="shared" si="30"/>
        <v>45715</v>
      </c>
      <c r="R584" s="2" t="s">
        <v>332</v>
      </c>
      <c r="S584" s="15" t="s">
        <v>2483</v>
      </c>
      <c r="T584" s="12">
        <v>180</v>
      </c>
      <c r="U584" s="12">
        <f t="shared" si="31"/>
        <v>180</v>
      </c>
      <c r="V584" s="15" t="s">
        <v>3189</v>
      </c>
      <c r="W584" s="13" t="s">
        <v>800</v>
      </c>
      <c r="X584" s="13" t="s">
        <v>802</v>
      </c>
      <c r="Y584" s="2" t="s">
        <v>89</v>
      </c>
      <c r="Z584" s="13" t="s">
        <v>802</v>
      </c>
      <c r="AA584" s="2" t="s">
        <v>803</v>
      </c>
      <c r="AB584" s="3">
        <v>45387</v>
      </c>
      <c r="AC584" s="2" t="s">
        <v>332</v>
      </c>
    </row>
    <row r="585" spans="1:29" ht="75" customHeight="1" x14ac:dyDescent="0.25">
      <c r="A585" s="2">
        <v>2024</v>
      </c>
      <c r="B585" s="3">
        <v>45292</v>
      </c>
      <c r="C585" s="3">
        <v>45382</v>
      </c>
      <c r="D585" s="2" t="s">
        <v>75</v>
      </c>
      <c r="E585" s="7" t="s">
        <v>1156</v>
      </c>
      <c r="F585" s="5" t="s">
        <v>1531</v>
      </c>
      <c r="G585" s="8" t="s">
        <v>1532</v>
      </c>
      <c r="H585" s="16" t="s">
        <v>1533</v>
      </c>
      <c r="I585" s="17" t="s">
        <v>84</v>
      </c>
      <c r="J585" s="9" t="s">
        <v>1555</v>
      </c>
      <c r="K585" s="9" t="s">
        <v>391</v>
      </c>
      <c r="L585" s="9" t="s">
        <v>1556</v>
      </c>
      <c r="M585" s="2" t="s">
        <v>86</v>
      </c>
      <c r="N585" s="2" t="s">
        <v>332</v>
      </c>
      <c r="O585" s="5">
        <v>1</v>
      </c>
      <c r="P585" s="4">
        <v>45349</v>
      </c>
      <c r="Q585" s="4">
        <f t="shared" si="30"/>
        <v>45715</v>
      </c>
      <c r="R585" s="2" t="s">
        <v>332</v>
      </c>
      <c r="S585" s="15" t="s">
        <v>2484</v>
      </c>
      <c r="T585" s="12">
        <v>180</v>
      </c>
      <c r="U585" s="12">
        <f t="shared" si="31"/>
        <v>180</v>
      </c>
      <c r="V585" s="15" t="s">
        <v>3190</v>
      </c>
      <c r="W585" s="13" t="s">
        <v>800</v>
      </c>
      <c r="X585" s="13" t="s">
        <v>802</v>
      </c>
      <c r="Y585" s="2" t="s">
        <v>89</v>
      </c>
      <c r="Z585" s="13" t="s">
        <v>802</v>
      </c>
      <c r="AA585" s="2" t="s">
        <v>803</v>
      </c>
      <c r="AB585" s="3">
        <v>45387</v>
      </c>
      <c r="AC585" s="2" t="s">
        <v>332</v>
      </c>
    </row>
    <row r="586" spans="1:29" ht="75" customHeight="1" x14ac:dyDescent="0.25">
      <c r="A586" s="2">
        <v>2024</v>
      </c>
      <c r="B586" s="3">
        <v>45292</v>
      </c>
      <c r="C586" s="3">
        <v>45382</v>
      </c>
      <c r="D586" s="2" t="s">
        <v>75</v>
      </c>
      <c r="E586" s="7" t="s">
        <v>1157</v>
      </c>
      <c r="F586" s="5" t="s">
        <v>1531</v>
      </c>
      <c r="G586" s="8" t="s">
        <v>1532</v>
      </c>
      <c r="H586" s="16" t="s">
        <v>1533</v>
      </c>
      <c r="I586" s="17" t="s">
        <v>84</v>
      </c>
      <c r="J586" s="9" t="s">
        <v>1555</v>
      </c>
      <c r="K586" s="9" t="s">
        <v>391</v>
      </c>
      <c r="L586" s="9" t="s">
        <v>1556</v>
      </c>
      <c r="M586" s="2" t="s">
        <v>86</v>
      </c>
      <c r="N586" s="2" t="s">
        <v>332</v>
      </c>
      <c r="O586" s="5">
        <v>1</v>
      </c>
      <c r="P586" s="4">
        <v>45349</v>
      </c>
      <c r="Q586" s="4">
        <f t="shared" si="30"/>
        <v>45715</v>
      </c>
      <c r="R586" s="2" t="s">
        <v>332</v>
      </c>
      <c r="S586" s="15" t="s">
        <v>2485</v>
      </c>
      <c r="T586" s="12">
        <v>180</v>
      </c>
      <c r="U586" s="12">
        <f t="shared" si="31"/>
        <v>180</v>
      </c>
      <c r="V586" s="15" t="s">
        <v>3191</v>
      </c>
      <c r="W586" s="13" t="s">
        <v>800</v>
      </c>
      <c r="X586" s="13" t="s">
        <v>802</v>
      </c>
      <c r="Y586" s="2" t="s">
        <v>89</v>
      </c>
      <c r="Z586" s="13" t="s">
        <v>802</v>
      </c>
      <c r="AA586" s="2" t="s">
        <v>803</v>
      </c>
      <c r="AB586" s="3">
        <v>45387</v>
      </c>
      <c r="AC586" s="2" t="s">
        <v>332</v>
      </c>
    </row>
    <row r="587" spans="1:29" ht="75" customHeight="1" x14ac:dyDescent="0.25">
      <c r="A587" s="2">
        <v>2024</v>
      </c>
      <c r="B587" s="3">
        <v>45292</v>
      </c>
      <c r="C587" s="3">
        <v>45382</v>
      </c>
      <c r="D587" s="2" t="s">
        <v>75</v>
      </c>
      <c r="E587" s="7" t="s">
        <v>1158</v>
      </c>
      <c r="F587" s="5" t="s">
        <v>1531</v>
      </c>
      <c r="G587" s="8" t="s">
        <v>1532</v>
      </c>
      <c r="H587" s="16" t="s">
        <v>1533</v>
      </c>
      <c r="I587" s="17" t="s">
        <v>84</v>
      </c>
      <c r="J587" s="9" t="s">
        <v>1555</v>
      </c>
      <c r="K587" s="9" t="s">
        <v>391</v>
      </c>
      <c r="L587" s="9" t="s">
        <v>1556</v>
      </c>
      <c r="M587" s="2" t="s">
        <v>86</v>
      </c>
      <c r="N587" s="2" t="s">
        <v>332</v>
      </c>
      <c r="O587" s="5">
        <v>1</v>
      </c>
      <c r="P587" s="4">
        <v>45349</v>
      </c>
      <c r="Q587" s="4">
        <f t="shared" si="30"/>
        <v>45715</v>
      </c>
      <c r="R587" s="2" t="s">
        <v>332</v>
      </c>
      <c r="S587" s="15" t="s">
        <v>2486</v>
      </c>
      <c r="T587" s="12">
        <v>180</v>
      </c>
      <c r="U587" s="12">
        <f t="shared" si="31"/>
        <v>180</v>
      </c>
      <c r="V587" s="15" t="s">
        <v>3192</v>
      </c>
      <c r="W587" s="13" t="s">
        <v>800</v>
      </c>
      <c r="X587" s="13" t="s">
        <v>802</v>
      </c>
      <c r="Y587" s="2" t="s">
        <v>89</v>
      </c>
      <c r="Z587" s="13" t="s">
        <v>802</v>
      </c>
      <c r="AA587" s="2" t="s">
        <v>803</v>
      </c>
      <c r="AB587" s="3">
        <v>45387</v>
      </c>
      <c r="AC587" s="2" t="s">
        <v>332</v>
      </c>
    </row>
    <row r="588" spans="1:29" ht="75" customHeight="1" x14ac:dyDescent="0.25">
      <c r="A588" s="2">
        <v>2024</v>
      </c>
      <c r="B588" s="3">
        <v>45292</v>
      </c>
      <c r="C588" s="3">
        <v>45382</v>
      </c>
      <c r="D588" s="2" t="s">
        <v>75</v>
      </c>
      <c r="E588" s="7" t="s">
        <v>1159</v>
      </c>
      <c r="F588" s="5" t="s">
        <v>1531</v>
      </c>
      <c r="G588" s="8" t="s">
        <v>1532</v>
      </c>
      <c r="H588" s="16" t="s">
        <v>1533</v>
      </c>
      <c r="I588" s="17" t="s">
        <v>84</v>
      </c>
      <c r="J588" s="9" t="s">
        <v>1555</v>
      </c>
      <c r="K588" s="9" t="s">
        <v>391</v>
      </c>
      <c r="L588" s="9" t="s">
        <v>1556</v>
      </c>
      <c r="M588" s="2" t="s">
        <v>86</v>
      </c>
      <c r="N588" s="2" t="s">
        <v>332</v>
      </c>
      <c r="O588" s="5">
        <v>1</v>
      </c>
      <c r="P588" s="4">
        <v>45349</v>
      </c>
      <c r="Q588" s="4">
        <f t="shared" si="30"/>
        <v>45715</v>
      </c>
      <c r="R588" s="2" t="s">
        <v>332</v>
      </c>
      <c r="S588" s="15" t="s">
        <v>2487</v>
      </c>
      <c r="T588" s="12">
        <v>180</v>
      </c>
      <c r="U588" s="12">
        <f t="shared" si="31"/>
        <v>180</v>
      </c>
      <c r="V588" s="15" t="s">
        <v>3193</v>
      </c>
      <c r="W588" s="13" t="s">
        <v>800</v>
      </c>
      <c r="X588" s="13" t="s">
        <v>802</v>
      </c>
      <c r="Y588" s="2" t="s">
        <v>89</v>
      </c>
      <c r="Z588" s="13" t="s">
        <v>802</v>
      </c>
      <c r="AA588" s="2" t="s">
        <v>803</v>
      </c>
      <c r="AB588" s="3">
        <v>45387</v>
      </c>
      <c r="AC588" s="2" t="s">
        <v>332</v>
      </c>
    </row>
    <row r="589" spans="1:29" ht="75" customHeight="1" x14ac:dyDescent="0.25">
      <c r="A589" s="2">
        <v>2024</v>
      </c>
      <c r="B589" s="3">
        <v>45292</v>
      </c>
      <c r="C589" s="3">
        <v>45382</v>
      </c>
      <c r="D589" s="2" t="s">
        <v>75</v>
      </c>
      <c r="E589" s="7" t="s">
        <v>1160</v>
      </c>
      <c r="F589" s="5" t="s">
        <v>1531</v>
      </c>
      <c r="G589" s="8" t="s">
        <v>1532</v>
      </c>
      <c r="H589" s="16" t="s">
        <v>1533</v>
      </c>
      <c r="I589" s="17" t="s">
        <v>84</v>
      </c>
      <c r="J589" s="9" t="s">
        <v>1555</v>
      </c>
      <c r="K589" s="9" t="s">
        <v>391</v>
      </c>
      <c r="L589" s="9" t="s">
        <v>1556</v>
      </c>
      <c r="M589" s="2" t="s">
        <v>86</v>
      </c>
      <c r="N589" s="2" t="s">
        <v>332</v>
      </c>
      <c r="O589" s="5">
        <v>1</v>
      </c>
      <c r="P589" s="4">
        <v>45349</v>
      </c>
      <c r="Q589" s="4">
        <f t="shared" si="30"/>
        <v>45715</v>
      </c>
      <c r="R589" s="2" t="s">
        <v>332</v>
      </c>
      <c r="S589" s="15" t="s">
        <v>2488</v>
      </c>
      <c r="T589" s="12">
        <v>180</v>
      </c>
      <c r="U589" s="12">
        <f t="shared" si="31"/>
        <v>180</v>
      </c>
      <c r="V589" s="15" t="s">
        <v>3194</v>
      </c>
      <c r="W589" s="13" t="s">
        <v>800</v>
      </c>
      <c r="X589" s="13" t="s">
        <v>802</v>
      </c>
      <c r="Y589" s="2" t="s">
        <v>89</v>
      </c>
      <c r="Z589" s="13" t="s">
        <v>802</v>
      </c>
      <c r="AA589" s="2" t="s">
        <v>803</v>
      </c>
      <c r="AB589" s="3">
        <v>45387</v>
      </c>
      <c r="AC589" s="2" t="s">
        <v>332</v>
      </c>
    </row>
    <row r="590" spans="1:29" ht="75" customHeight="1" x14ac:dyDescent="0.25">
      <c r="A590" s="2">
        <v>2024</v>
      </c>
      <c r="B590" s="3">
        <v>45292</v>
      </c>
      <c r="C590" s="3">
        <v>45382</v>
      </c>
      <c r="D590" s="2" t="s">
        <v>75</v>
      </c>
      <c r="E590" s="7" t="s">
        <v>1161</v>
      </c>
      <c r="F590" s="5" t="s">
        <v>1531</v>
      </c>
      <c r="G590" s="8" t="s">
        <v>1532</v>
      </c>
      <c r="H590" s="16" t="s">
        <v>1533</v>
      </c>
      <c r="I590" s="17" t="s">
        <v>84</v>
      </c>
      <c r="J590" s="9" t="s">
        <v>1555</v>
      </c>
      <c r="K590" s="9" t="s">
        <v>391</v>
      </c>
      <c r="L590" s="9" t="s">
        <v>1556</v>
      </c>
      <c r="M590" s="2" t="s">
        <v>86</v>
      </c>
      <c r="N590" s="2" t="s">
        <v>332</v>
      </c>
      <c r="O590" s="5">
        <v>1</v>
      </c>
      <c r="P590" s="4">
        <v>45349</v>
      </c>
      <c r="Q590" s="4">
        <f t="shared" si="30"/>
        <v>45715</v>
      </c>
      <c r="R590" s="2" t="s">
        <v>332</v>
      </c>
      <c r="S590" s="15" t="s">
        <v>2489</v>
      </c>
      <c r="T590" s="12">
        <v>180</v>
      </c>
      <c r="U590" s="12">
        <f t="shared" si="31"/>
        <v>180</v>
      </c>
      <c r="V590" s="15" t="s">
        <v>3195</v>
      </c>
      <c r="W590" s="13" t="s">
        <v>800</v>
      </c>
      <c r="X590" s="13" t="s">
        <v>802</v>
      </c>
      <c r="Y590" s="2" t="s">
        <v>89</v>
      </c>
      <c r="Z590" s="13" t="s">
        <v>802</v>
      </c>
      <c r="AA590" s="2" t="s">
        <v>803</v>
      </c>
      <c r="AB590" s="3">
        <v>45387</v>
      </c>
      <c r="AC590" s="2" t="s">
        <v>332</v>
      </c>
    </row>
    <row r="591" spans="1:29" ht="75" customHeight="1" x14ac:dyDescent="0.25">
      <c r="A591" s="2">
        <v>2024</v>
      </c>
      <c r="B591" s="3">
        <v>45292</v>
      </c>
      <c r="C591" s="3">
        <v>45382</v>
      </c>
      <c r="D591" s="2" t="s">
        <v>75</v>
      </c>
      <c r="E591" s="7" t="s">
        <v>1162</v>
      </c>
      <c r="F591" s="5" t="s">
        <v>1531</v>
      </c>
      <c r="G591" s="8" t="s">
        <v>1532</v>
      </c>
      <c r="H591" s="16" t="s">
        <v>1533</v>
      </c>
      <c r="I591" s="17" t="s">
        <v>84</v>
      </c>
      <c r="J591" s="9" t="s">
        <v>1555</v>
      </c>
      <c r="K591" s="9" t="s">
        <v>391</v>
      </c>
      <c r="L591" s="9" t="s">
        <v>1556</v>
      </c>
      <c r="M591" s="2" t="s">
        <v>86</v>
      </c>
      <c r="N591" s="2" t="s">
        <v>332</v>
      </c>
      <c r="O591" s="5">
        <v>1</v>
      </c>
      <c r="P591" s="4">
        <v>45349</v>
      </c>
      <c r="Q591" s="4">
        <f t="shared" si="30"/>
        <v>45715</v>
      </c>
      <c r="R591" s="2" t="s">
        <v>332</v>
      </c>
      <c r="S591" s="15" t="s">
        <v>2490</v>
      </c>
      <c r="T591" s="12">
        <v>180</v>
      </c>
      <c r="U591" s="12">
        <f t="shared" si="31"/>
        <v>180</v>
      </c>
      <c r="V591" s="15" t="s">
        <v>3196</v>
      </c>
      <c r="W591" s="13" t="s">
        <v>800</v>
      </c>
      <c r="X591" s="13" t="s">
        <v>802</v>
      </c>
      <c r="Y591" s="2" t="s">
        <v>89</v>
      </c>
      <c r="Z591" s="13" t="s">
        <v>802</v>
      </c>
      <c r="AA591" s="2" t="s">
        <v>803</v>
      </c>
      <c r="AB591" s="3">
        <v>45387</v>
      </c>
      <c r="AC591" s="2" t="s">
        <v>332</v>
      </c>
    </row>
    <row r="592" spans="1:29" ht="75" customHeight="1" x14ac:dyDescent="0.25">
      <c r="A592" s="2">
        <v>2024</v>
      </c>
      <c r="B592" s="3">
        <v>45292</v>
      </c>
      <c r="C592" s="3">
        <v>45382</v>
      </c>
      <c r="D592" s="2" t="s">
        <v>75</v>
      </c>
      <c r="E592" s="7" t="s">
        <v>1163</v>
      </c>
      <c r="F592" s="5" t="s">
        <v>1531</v>
      </c>
      <c r="G592" s="8" t="s">
        <v>1532</v>
      </c>
      <c r="H592" s="16" t="s">
        <v>1533</v>
      </c>
      <c r="I592" s="17" t="s">
        <v>84</v>
      </c>
      <c r="J592" s="9" t="s">
        <v>1555</v>
      </c>
      <c r="K592" s="9" t="s">
        <v>391</v>
      </c>
      <c r="L592" s="9" t="s">
        <v>1556</v>
      </c>
      <c r="M592" s="2" t="s">
        <v>86</v>
      </c>
      <c r="N592" s="2" t="s">
        <v>332</v>
      </c>
      <c r="O592" s="5">
        <v>1</v>
      </c>
      <c r="P592" s="4">
        <v>45349</v>
      </c>
      <c r="Q592" s="4">
        <f t="shared" si="30"/>
        <v>45715</v>
      </c>
      <c r="R592" s="2" t="s">
        <v>332</v>
      </c>
      <c r="S592" s="15" t="s">
        <v>2491</v>
      </c>
      <c r="T592" s="12">
        <v>180</v>
      </c>
      <c r="U592" s="12">
        <f t="shared" si="31"/>
        <v>180</v>
      </c>
      <c r="V592" s="15" t="s">
        <v>3197</v>
      </c>
      <c r="W592" s="13" t="s">
        <v>800</v>
      </c>
      <c r="X592" s="13" t="s">
        <v>802</v>
      </c>
      <c r="Y592" s="2" t="s">
        <v>89</v>
      </c>
      <c r="Z592" s="13" t="s">
        <v>802</v>
      </c>
      <c r="AA592" s="2" t="s">
        <v>803</v>
      </c>
      <c r="AB592" s="3">
        <v>45387</v>
      </c>
      <c r="AC592" s="2" t="s">
        <v>332</v>
      </c>
    </row>
    <row r="593" spans="1:29" ht="75" customHeight="1" x14ac:dyDescent="0.25">
      <c r="A593" s="2">
        <v>2024</v>
      </c>
      <c r="B593" s="3">
        <v>45292</v>
      </c>
      <c r="C593" s="3">
        <v>45382</v>
      </c>
      <c r="D593" s="2" t="s">
        <v>75</v>
      </c>
      <c r="E593" s="7" t="s">
        <v>1164</v>
      </c>
      <c r="F593" s="5" t="s">
        <v>1531</v>
      </c>
      <c r="G593" s="8" t="s">
        <v>1532</v>
      </c>
      <c r="H593" s="16" t="s">
        <v>1533</v>
      </c>
      <c r="I593" s="17" t="s">
        <v>84</v>
      </c>
      <c r="J593" s="9" t="s">
        <v>1555</v>
      </c>
      <c r="K593" s="9" t="s">
        <v>391</v>
      </c>
      <c r="L593" s="9" t="s">
        <v>1556</v>
      </c>
      <c r="M593" s="2" t="s">
        <v>86</v>
      </c>
      <c r="N593" s="2" t="s">
        <v>332</v>
      </c>
      <c r="O593" s="5">
        <v>1</v>
      </c>
      <c r="P593" s="4">
        <v>45338</v>
      </c>
      <c r="Q593" s="4">
        <f t="shared" si="30"/>
        <v>45704</v>
      </c>
      <c r="R593" s="2" t="s">
        <v>332</v>
      </c>
      <c r="S593" s="15" t="s">
        <v>2492</v>
      </c>
      <c r="T593" s="12">
        <v>180</v>
      </c>
      <c r="U593" s="12">
        <f t="shared" si="31"/>
        <v>180</v>
      </c>
      <c r="V593" s="15" t="s">
        <v>3198</v>
      </c>
      <c r="W593" s="13" t="s">
        <v>800</v>
      </c>
      <c r="X593" s="13" t="s">
        <v>802</v>
      </c>
      <c r="Y593" s="2" t="s">
        <v>89</v>
      </c>
      <c r="Z593" s="13" t="s">
        <v>802</v>
      </c>
      <c r="AA593" s="2" t="s">
        <v>803</v>
      </c>
      <c r="AB593" s="3">
        <v>45387</v>
      </c>
      <c r="AC593" s="2" t="s">
        <v>332</v>
      </c>
    </row>
    <row r="594" spans="1:29" ht="75" customHeight="1" x14ac:dyDescent="0.25">
      <c r="A594" s="2">
        <v>2024</v>
      </c>
      <c r="B594" s="3">
        <v>45292</v>
      </c>
      <c r="C594" s="3">
        <v>45382</v>
      </c>
      <c r="D594" s="2" t="s">
        <v>75</v>
      </c>
      <c r="E594" s="7" t="s">
        <v>1165</v>
      </c>
      <c r="F594" s="5" t="s">
        <v>1531</v>
      </c>
      <c r="G594" s="8" t="s">
        <v>1532</v>
      </c>
      <c r="H594" s="16" t="s">
        <v>1533</v>
      </c>
      <c r="I594" s="17" t="s">
        <v>84</v>
      </c>
      <c r="J594" s="9" t="s">
        <v>1555</v>
      </c>
      <c r="K594" s="9" t="s">
        <v>391</v>
      </c>
      <c r="L594" s="9" t="s">
        <v>1556</v>
      </c>
      <c r="M594" s="2" t="s">
        <v>86</v>
      </c>
      <c r="N594" s="2" t="s">
        <v>332</v>
      </c>
      <c r="O594" s="5">
        <v>1</v>
      </c>
      <c r="P594" s="4">
        <v>45349</v>
      </c>
      <c r="Q594" s="4">
        <f t="shared" si="30"/>
        <v>45715</v>
      </c>
      <c r="R594" s="2" t="s">
        <v>332</v>
      </c>
      <c r="S594" s="15" t="s">
        <v>2493</v>
      </c>
      <c r="T594" s="12">
        <v>180</v>
      </c>
      <c r="U594" s="12">
        <f t="shared" si="31"/>
        <v>180</v>
      </c>
      <c r="V594" s="15" t="s">
        <v>3199</v>
      </c>
      <c r="W594" s="13" t="s">
        <v>800</v>
      </c>
      <c r="X594" s="13" t="s">
        <v>802</v>
      </c>
      <c r="Y594" s="2" t="s">
        <v>89</v>
      </c>
      <c r="Z594" s="13" t="s">
        <v>802</v>
      </c>
      <c r="AA594" s="2" t="s">
        <v>803</v>
      </c>
      <c r="AB594" s="3">
        <v>45387</v>
      </c>
      <c r="AC594" s="2" t="s">
        <v>332</v>
      </c>
    </row>
    <row r="595" spans="1:29" ht="75" customHeight="1" x14ac:dyDescent="0.25">
      <c r="A595" s="2">
        <v>2024</v>
      </c>
      <c r="B595" s="3">
        <v>45292</v>
      </c>
      <c r="C595" s="3">
        <v>45382</v>
      </c>
      <c r="D595" s="2" t="s">
        <v>75</v>
      </c>
      <c r="E595" s="7" t="s">
        <v>1166</v>
      </c>
      <c r="F595" s="5" t="s">
        <v>1531</v>
      </c>
      <c r="G595" s="8" t="s">
        <v>1532</v>
      </c>
      <c r="H595" s="16" t="s">
        <v>1533</v>
      </c>
      <c r="I595" s="17" t="s">
        <v>84</v>
      </c>
      <c r="J595" s="9" t="s">
        <v>1555</v>
      </c>
      <c r="K595" s="9" t="s">
        <v>391</v>
      </c>
      <c r="L595" s="9" t="s">
        <v>1556</v>
      </c>
      <c r="M595" s="2" t="s">
        <v>86</v>
      </c>
      <c r="N595" s="2" t="s">
        <v>332</v>
      </c>
      <c r="O595" s="5">
        <v>1</v>
      </c>
      <c r="P595" s="4">
        <v>45349</v>
      </c>
      <c r="Q595" s="4">
        <f t="shared" si="30"/>
        <v>45715</v>
      </c>
      <c r="R595" s="2" t="s">
        <v>332</v>
      </c>
      <c r="S595" s="15" t="s">
        <v>2494</v>
      </c>
      <c r="T595" s="12">
        <v>180</v>
      </c>
      <c r="U595" s="12">
        <f t="shared" si="31"/>
        <v>180</v>
      </c>
      <c r="V595" s="15" t="s">
        <v>3200</v>
      </c>
      <c r="W595" s="13" t="s">
        <v>800</v>
      </c>
      <c r="X595" s="13" t="s">
        <v>802</v>
      </c>
      <c r="Y595" s="2" t="s">
        <v>89</v>
      </c>
      <c r="Z595" s="13" t="s">
        <v>802</v>
      </c>
      <c r="AA595" s="2" t="s">
        <v>803</v>
      </c>
      <c r="AB595" s="3">
        <v>45387</v>
      </c>
      <c r="AC595" s="2" t="s">
        <v>332</v>
      </c>
    </row>
    <row r="596" spans="1:29" ht="75" customHeight="1" x14ac:dyDescent="0.25">
      <c r="A596" s="2">
        <v>2024</v>
      </c>
      <c r="B596" s="3">
        <v>45292</v>
      </c>
      <c r="C596" s="3">
        <v>45382</v>
      </c>
      <c r="D596" s="2" t="s">
        <v>75</v>
      </c>
      <c r="E596" s="7" t="s">
        <v>1167</v>
      </c>
      <c r="F596" s="5" t="s">
        <v>1531</v>
      </c>
      <c r="G596" s="8" t="s">
        <v>1532</v>
      </c>
      <c r="H596" s="16" t="s">
        <v>1533</v>
      </c>
      <c r="I596" s="17" t="s">
        <v>84</v>
      </c>
      <c r="J596" s="9" t="s">
        <v>1555</v>
      </c>
      <c r="K596" s="9" t="s">
        <v>391</v>
      </c>
      <c r="L596" s="9" t="s">
        <v>1556</v>
      </c>
      <c r="M596" s="2" t="s">
        <v>86</v>
      </c>
      <c r="N596" s="2" t="s">
        <v>332</v>
      </c>
      <c r="O596" s="5">
        <v>1</v>
      </c>
      <c r="P596" s="4">
        <v>45349</v>
      </c>
      <c r="Q596" s="4">
        <f t="shared" si="30"/>
        <v>45715</v>
      </c>
      <c r="R596" s="2" t="s">
        <v>332</v>
      </c>
      <c r="S596" s="15" t="s">
        <v>2495</v>
      </c>
      <c r="T596" s="12">
        <v>180</v>
      </c>
      <c r="U596" s="12">
        <f t="shared" si="31"/>
        <v>180</v>
      </c>
      <c r="V596" s="15" t="s">
        <v>3201</v>
      </c>
      <c r="W596" s="13" t="s">
        <v>800</v>
      </c>
      <c r="X596" s="13" t="s">
        <v>802</v>
      </c>
      <c r="Y596" s="2" t="s">
        <v>89</v>
      </c>
      <c r="Z596" s="13" t="s">
        <v>802</v>
      </c>
      <c r="AA596" s="2" t="s">
        <v>803</v>
      </c>
      <c r="AB596" s="3">
        <v>45387</v>
      </c>
      <c r="AC596" s="2" t="s">
        <v>332</v>
      </c>
    </row>
    <row r="597" spans="1:29" ht="75" customHeight="1" x14ac:dyDescent="0.25">
      <c r="A597" s="2">
        <v>2024</v>
      </c>
      <c r="B597" s="3">
        <v>45292</v>
      </c>
      <c r="C597" s="3">
        <v>45382</v>
      </c>
      <c r="D597" s="2" t="s">
        <v>75</v>
      </c>
      <c r="E597" s="7" t="s">
        <v>1168</v>
      </c>
      <c r="F597" s="5" t="s">
        <v>1531</v>
      </c>
      <c r="G597" s="8" t="s">
        <v>1532</v>
      </c>
      <c r="H597" s="16" t="s">
        <v>1533</v>
      </c>
      <c r="I597" s="17" t="s">
        <v>84</v>
      </c>
      <c r="J597" s="9" t="s">
        <v>1555</v>
      </c>
      <c r="K597" s="9" t="s">
        <v>391</v>
      </c>
      <c r="L597" s="9" t="s">
        <v>1556</v>
      </c>
      <c r="M597" s="2" t="s">
        <v>86</v>
      </c>
      <c r="N597" s="2" t="s">
        <v>332</v>
      </c>
      <c r="O597" s="5">
        <v>1</v>
      </c>
      <c r="P597" s="4">
        <v>45349</v>
      </c>
      <c r="Q597" s="4">
        <f t="shared" si="30"/>
        <v>45715</v>
      </c>
      <c r="R597" s="2" t="s">
        <v>332</v>
      </c>
      <c r="S597" s="15" t="s">
        <v>2496</v>
      </c>
      <c r="T597" s="12">
        <v>180</v>
      </c>
      <c r="U597" s="12">
        <f t="shared" si="31"/>
        <v>180</v>
      </c>
      <c r="V597" s="15" t="s">
        <v>3202</v>
      </c>
      <c r="W597" s="13" t="s">
        <v>800</v>
      </c>
      <c r="X597" s="13" t="s">
        <v>802</v>
      </c>
      <c r="Y597" s="2" t="s">
        <v>89</v>
      </c>
      <c r="Z597" s="13" t="s">
        <v>802</v>
      </c>
      <c r="AA597" s="2" t="s">
        <v>803</v>
      </c>
      <c r="AB597" s="3">
        <v>45387</v>
      </c>
      <c r="AC597" s="2" t="s">
        <v>332</v>
      </c>
    </row>
    <row r="598" spans="1:29" ht="75" customHeight="1" x14ac:dyDescent="0.25">
      <c r="A598" s="2">
        <v>2024</v>
      </c>
      <c r="B598" s="3">
        <v>45292</v>
      </c>
      <c r="C598" s="3">
        <v>45382</v>
      </c>
      <c r="D598" s="2" t="s">
        <v>75</v>
      </c>
      <c r="E598" s="7" t="s">
        <v>1169</v>
      </c>
      <c r="F598" s="5" t="s">
        <v>1531</v>
      </c>
      <c r="G598" s="8" t="s">
        <v>1532</v>
      </c>
      <c r="H598" s="16" t="s">
        <v>1533</v>
      </c>
      <c r="I598" s="17" t="s">
        <v>84</v>
      </c>
      <c r="J598" s="9" t="s">
        <v>1555</v>
      </c>
      <c r="K598" s="9" t="s">
        <v>391</v>
      </c>
      <c r="L598" s="9" t="s">
        <v>1556</v>
      </c>
      <c r="M598" s="2" t="s">
        <v>86</v>
      </c>
      <c r="N598" s="2" t="s">
        <v>332</v>
      </c>
      <c r="O598" s="5">
        <v>1</v>
      </c>
      <c r="P598" s="4">
        <v>45349</v>
      </c>
      <c r="Q598" s="4">
        <f t="shared" si="30"/>
        <v>45715</v>
      </c>
      <c r="R598" s="2" t="s">
        <v>332</v>
      </c>
      <c r="S598" s="15" t="s">
        <v>2497</v>
      </c>
      <c r="T598" s="12">
        <v>180</v>
      </c>
      <c r="U598" s="12">
        <f t="shared" si="31"/>
        <v>180</v>
      </c>
      <c r="V598" s="15" t="s">
        <v>3203</v>
      </c>
      <c r="W598" s="13" t="s">
        <v>800</v>
      </c>
      <c r="X598" s="13" t="s">
        <v>802</v>
      </c>
      <c r="Y598" s="2" t="s">
        <v>89</v>
      </c>
      <c r="Z598" s="13" t="s">
        <v>802</v>
      </c>
      <c r="AA598" s="2" t="s">
        <v>803</v>
      </c>
      <c r="AB598" s="3">
        <v>45387</v>
      </c>
      <c r="AC598" s="2" t="s">
        <v>332</v>
      </c>
    </row>
    <row r="599" spans="1:29" ht="75" customHeight="1" x14ac:dyDescent="0.25">
      <c r="A599" s="2">
        <v>2024</v>
      </c>
      <c r="B599" s="3">
        <v>45292</v>
      </c>
      <c r="C599" s="3">
        <v>45382</v>
      </c>
      <c r="D599" s="2" t="s">
        <v>75</v>
      </c>
      <c r="E599" s="7" t="s">
        <v>1170</v>
      </c>
      <c r="F599" s="5" t="s">
        <v>1531</v>
      </c>
      <c r="G599" s="8" t="s">
        <v>1532</v>
      </c>
      <c r="H599" s="16" t="s">
        <v>1533</v>
      </c>
      <c r="I599" s="17" t="s">
        <v>84</v>
      </c>
      <c r="J599" s="9" t="s">
        <v>1555</v>
      </c>
      <c r="K599" s="9" t="s">
        <v>391</v>
      </c>
      <c r="L599" s="9" t="s">
        <v>1556</v>
      </c>
      <c r="M599" s="2" t="s">
        <v>86</v>
      </c>
      <c r="N599" s="2" t="s">
        <v>332</v>
      </c>
      <c r="O599" s="5">
        <v>1</v>
      </c>
      <c r="P599" s="4">
        <v>45349</v>
      </c>
      <c r="Q599" s="4">
        <f t="shared" si="30"/>
        <v>45715</v>
      </c>
      <c r="R599" s="2" t="s">
        <v>332</v>
      </c>
      <c r="S599" s="15" t="s">
        <v>2498</v>
      </c>
      <c r="T599" s="12">
        <v>180</v>
      </c>
      <c r="U599" s="12">
        <f t="shared" si="31"/>
        <v>180</v>
      </c>
      <c r="V599" s="15" t="s">
        <v>3204</v>
      </c>
      <c r="W599" s="13" t="s">
        <v>800</v>
      </c>
      <c r="X599" s="13" t="s">
        <v>802</v>
      </c>
      <c r="Y599" s="2" t="s">
        <v>89</v>
      </c>
      <c r="Z599" s="13" t="s">
        <v>802</v>
      </c>
      <c r="AA599" s="2" t="s">
        <v>803</v>
      </c>
      <c r="AB599" s="3">
        <v>45387</v>
      </c>
      <c r="AC599" s="2" t="s">
        <v>332</v>
      </c>
    </row>
    <row r="600" spans="1:29" ht="75" customHeight="1" x14ac:dyDescent="0.25">
      <c r="A600" s="2">
        <v>2024</v>
      </c>
      <c r="B600" s="3">
        <v>45292</v>
      </c>
      <c r="C600" s="3">
        <v>45382</v>
      </c>
      <c r="D600" s="2" t="s">
        <v>75</v>
      </c>
      <c r="E600" s="7" t="s">
        <v>1171</v>
      </c>
      <c r="F600" s="5" t="s">
        <v>1531</v>
      </c>
      <c r="G600" s="8" t="s">
        <v>1532</v>
      </c>
      <c r="H600" s="16" t="s">
        <v>1533</v>
      </c>
      <c r="I600" s="17" t="s">
        <v>84</v>
      </c>
      <c r="J600" s="9" t="s">
        <v>1817</v>
      </c>
      <c r="K600" s="9" t="s">
        <v>324</v>
      </c>
      <c r="L600" s="9" t="s">
        <v>351</v>
      </c>
      <c r="M600" s="2" t="s">
        <v>87</v>
      </c>
      <c r="N600" s="2" t="s">
        <v>332</v>
      </c>
      <c r="O600" s="5">
        <v>1</v>
      </c>
      <c r="P600" s="4">
        <v>45348</v>
      </c>
      <c r="Q600" s="4">
        <f t="shared" si="30"/>
        <v>45714</v>
      </c>
      <c r="R600" s="2" t="s">
        <v>332</v>
      </c>
      <c r="S600" s="15" t="s">
        <v>2499</v>
      </c>
      <c r="T600" s="12">
        <v>180</v>
      </c>
      <c r="U600" s="12">
        <f t="shared" si="31"/>
        <v>180</v>
      </c>
      <c r="V600" s="15" t="s">
        <v>3205</v>
      </c>
      <c r="W600" s="13" t="s">
        <v>800</v>
      </c>
      <c r="X600" s="13" t="s">
        <v>802</v>
      </c>
      <c r="Y600" s="2" t="s">
        <v>89</v>
      </c>
      <c r="Z600" s="13" t="s">
        <v>802</v>
      </c>
      <c r="AA600" s="2" t="s">
        <v>803</v>
      </c>
      <c r="AB600" s="3">
        <v>45387</v>
      </c>
      <c r="AC600" s="2" t="s">
        <v>332</v>
      </c>
    </row>
    <row r="601" spans="1:29" ht="75" customHeight="1" x14ac:dyDescent="0.25">
      <c r="A601" s="2">
        <v>2024</v>
      </c>
      <c r="B601" s="3">
        <v>45292</v>
      </c>
      <c r="C601" s="3">
        <v>45382</v>
      </c>
      <c r="D601" s="2" t="s">
        <v>75</v>
      </c>
      <c r="E601" s="7" t="s">
        <v>1172</v>
      </c>
      <c r="F601" s="5" t="s">
        <v>1531</v>
      </c>
      <c r="G601" s="8" t="s">
        <v>1532</v>
      </c>
      <c r="H601" s="16" t="s">
        <v>1533</v>
      </c>
      <c r="I601" s="17" t="s">
        <v>84</v>
      </c>
      <c r="J601" s="9" t="s">
        <v>1817</v>
      </c>
      <c r="K601" s="9" t="s">
        <v>324</v>
      </c>
      <c r="L601" s="9" t="s">
        <v>351</v>
      </c>
      <c r="M601" s="2" t="s">
        <v>87</v>
      </c>
      <c r="N601" s="2" t="s">
        <v>332</v>
      </c>
      <c r="O601" s="5">
        <v>1</v>
      </c>
      <c r="P601" s="4">
        <v>45348</v>
      </c>
      <c r="Q601" s="4">
        <f t="shared" si="30"/>
        <v>45714</v>
      </c>
      <c r="R601" s="2" t="s">
        <v>332</v>
      </c>
      <c r="S601" s="15" t="s">
        <v>2500</v>
      </c>
      <c r="T601" s="12">
        <v>180</v>
      </c>
      <c r="U601" s="12">
        <f t="shared" si="31"/>
        <v>180</v>
      </c>
      <c r="V601" s="15" t="s">
        <v>3206</v>
      </c>
      <c r="W601" s="13" t="s">
        <v>800</v>
      </c>
      <c r="X601" s="13" t="s">
        <v>802</v>
      </c>
      <c r="Y601" s="2" t="s">
        <v>89</v>
      </c>
      <c r="Z601" s="13" t="s">
        <v>802</v>
      </c>
      <c r="AA601" s="2" t="s">
        <v>803</v>
      </c>
      <c r="AB601" s="3">
        <v>45387</v>
      </c>
      <c r="AC601" s="2" t="s">
        <v>332</v>
      </c>
    </row>
    <row r="602" spans="1:29" ht="75" customHeight="1" x14ac:dyDescent="0.25">
      <c r="A602" s="2">
        <v>2024</v>
      </c>
      <c r="B602" s="3">
        <v>45292</v>
      </c>
      <c r="C602" s="3">
        <v>45382</v>
      </c>
      <c r="D602" s="2" t="s">
        <v>75</v>
      </c>
      <c r="E602" s="7" t="s">
        <v>1173</v>
      </c>
      <c r="F602" s="5" t="s">
        <v>1531</v>
      </c>
      <c r="G602" s="8" t="s">
        <v>1532</v>
      </c>
      <c r="H602" s="16" t="s">
        <v>1533</v>
      </c>
      <c r="I602" s="17" t="s">
        <v>84</v>
      </c>
      <c r="J602" s="9" t="s">
        <v>1817</v>
      </c>
      <c r="K602" s="9" t="s">
        <v>324</v>
      </c>
      <c r="L602" s="9" t="s">
        <v>351</v>
      </c>
      <c r="M602" s="2" t="s">
        <v>87</v>
      </c>
      <c r="N602" s="2" t="s">
        <v>332</v>
      </c>
      <c r="O602" s="5">
        <v>1</v>
      </c>
      <c r="P602" s="4">
        <v>45348</v>
      </c>
      <c r="Q602" s="4">
        <f t="shared" si="30"/>
        <v>45714</v>
      </c>
      <c r="R602" s="2" t="s">
        <v>332</v>
      </c>
      <c r="S602" s="15" t="s">
        <v>2501</v>
      </c>
      <c r="T602" s="12">
        <v>180</v>
      </c>
      <c r="U602" s="12">
        <f t="shared" si="31"/>
        <v>180</v>
      </c>
      <c r="V602" s="15" t="s">
        <v>3207</v>
      </c>
      <c r="W602" s="13" t="s">
        <v>800</v>
      </c>
      <c r="X602" s="13" t="s">
        <v>802</v>
      </c>
      <c r="Y602" s="2" t="s">
        <v>89</v>
      </c>
      <c r="Z602" s="13" t="s">
        <v>802</v>
      </c>
      <c r="AA602" s="2" t="s">
        <v>803</v>
      </c>
      <c r="AB602" s="3">
        <v>45387</v>
      </c>
      <c r="AC602" s="2" t="s">
        <v>332</v>
      </c>
    </row>
    <row r="603" spans="1:29" ht="75" customHeight="1" x14ac:dyDescent="0.25">
      <c r="A603" s="2">
        <v>2024</v>
      </c>
      <c r="B603" s="3">
        <v>45292</v>
      </c>
      <c r="C603" s="3">
        <v>45382</v>
      </c>
      <c r="D603" s="2" t="s">
        <v>75</v>
      </c>
      <c r="E603" s="7" t="s">
        <v>1174</v>
      </c>
      <c r="F603" s="5" t="s">
        <v>1531</v>
      </c>
      <c r="G603" s="8" t="s">
        <v>1532</v>
      </c>
      <c r="H603" s="16" t="s">
        <v>1533</v>
      </c>
      <c r="I603" s="17" t="s">
        <v>84</v>
      </c>
      <c r="J603" s="9" t="s">
        <v>1817</v>
      </c>
      <c r="K603" s="9" t="s">
        <v>324</v>
      </c>
      <c r="L603" s="9" t="s">
        <v>351</v>
      </c>
      <c r="M603" s="2" t="s">
        <v>87</v>
      </c>
      <c r="N603" s="2" t="s">
        <v>332</v>
      </c>
      <c r="O603" s="5">
        <v>1</v>
      </c>
      <c r="P603" s="4">
        <v>45348</v>
      </c>
      <c r="Q603" s="4">
        <f t="shared" si="30"/>
        <v>45714</v>
      </c>
      <c r="R603" s="2" t="s">
        <v>332</v>
      </c>
      <c r="S603" s="15" t="s">
        <v>2502</v>
      </c>
      <c r="T603" s="12">
        <v>180</v>
      </c>
      <c r="U603" s="12">
        <f t="shared" si="31"/>
        <v>180</v>
      </c>
      <c r="V603" s="15" t="s">
        <v>3208</v>
      </c>
      <c r="W603" s="13" t="s">
        <v>800</v>
      </c>
      <c r="X603" s="13" t="s">
        <v>802</v>
      </c>
      <c r="Y603" s="2" t="s">
        <v>89</v>
      </c>
      <c r="Z603" s="13" t="s">
        <v>802</v>
      </c>
      <c r="AA603" s="2" t="s">
        <v>803</v>
      </c>
      <c r="AB603" s="3">
        <v>45387</v>
      </c>
      <c r="AC603" s="2" t="s">
        <v>332</v>
      </c>
    </row>
    <row r="604" spans="1:29" ht="75" customHeight="1" x14ac:dyDescent="0.25">
      <c r="A604" s="2">
        <v>2024</v>
      </c>
      <c r="B604" s="3">
        <v>45292</v>
      </c>
      <c r="C604" s="3">
        <v>45382</v>
      </c>
      <c r="D604" s="2" t="s">
        <v>75</v>
      </c>
      <c r="E604" s="7" t="s">
        <v>1175</v>
      </c>
      <c r="F604" s="5" t="s">
        <v>1531</v>
      </c>
      <c r="G604" s="8" t="s">
        <v>1532</v>
      </c>
      <c r="H604" s="16" t="s">
        <v>1533</v>
      </c>
      <c r="I604" s="17" t="s">
        <v>84</v>
      </c>
      <c r="J604" s="9" t="s">
        <v>1817</v>
      </c>
      <c r="K604" s="9" t="s">
        <v>324</v>
      </c>
      <c r="L604" s="9" t="s">
        <v>351</v>
      </c>
      <c r="M604" s="2" t="s">
        <v>87</v>
      </c>
      <c r="N604" s="2" t="s">
        <v>332</v>
      </c>
      <c r="O604" s="5">
        <v>1</v>
      </c>
      <c r="P604" s="4">
        <v>45348</v>
      </c>
      <c r="Q604" s="4">
        <f t="shared" si="30"/>
        <v>45714</v>
      </c>
      <c r="R604" s="2" t="s">
        <v>332</v>
      </c>
      <c r="S604" s="15" t="s">
        <v>2503</v>
      </c>
      <c r="T604" s="12">
        <v>180</v>
      </c>
      <c r="U604" s="12">
        <f t="shared" si="31"/>
        <v>180</v>
      </c>
      <c r="V604" s="15" t="s">
        <v>3209</v>
      </c>
      <c r="W604" s="13" t="s">
        <v>800</v>
      </c>
      <c r="X604" s="13" t="s">
        <v>802</v>
      </c>
      <c r="Y604" s="2" t="s">
        <v>89</v>
      </c>
      <c r="Z604" s="13" t="s">
        <v>802</v>
      </c>
      <c r="AA604" s="2" t="s">
        <v>803</v>
      </c>
      <c r="AB604" s="3">
        <v>45387</v>
      </c>
      <c r="AC604" s="2" t="s">
        <v>332</v>
      </c>
    </row>
    <row r="605" spans="1:29" ht="75" customHeight="1" x14ac:dyDescent="0.25">
      <c r="A605" s="2">
        <v>2024</v>
      </c>
      <c r="B605" s="3">
        <v>45292</v>
      </c>
      <c r="C605" s="3">
        <v>45382</v>
      </c>
      <c r="D605" s="2" t="s">
        <v>75</v>
      </c>
      <c r="E605" s="7" t="s">
        <v>1176</v>
      </c>
      <c r="F605" s="5" t="s">
        <v>1531</v>
      </c>
      <c r="G605" s="8" t="s">
        <v>1532</v>
      </c>
      <c r="H605" s="16" t="s">
        <v>1533</v>
      </c>
      <c r="I605" s="17" t="s">
        <v>84</v>
      </c>
      <c r="J605" s="9" t="s">
        <v>1817</v>
      </c>
      <c r="K605" s="9" t="s">
        <v>324</v>
      </c>
      <c r="L605" s="9" t="s">
        <v>351</v>
      </c>
      <c r="M605" s="2" t="s">
        <v>87</v>
      </c>
      <c r="N605" s="2" t="s">
        <v>332</v>
      </c>
      <c r="O605" s="5">
        <v>1</v>
      </c>
      <c r="P605" s="4">
        <v>45348</v>
      </c>
      <c r="Q605" s="4">
        <f t="shared" si="30"/>
        <v>45714</v>
      </c>
      <c r="R605" s="2" t="s">
        <v>332</v>
      </c>
      <c r="S605" s="15" t="s">
        <v>2504</v>
      </c>
      <c r="T605" s="12">
        <v>180</v>
      </c>
      <c r="U605" s="12">
        <f t="shared" si="31"/>
        <v>180</v>
      </c>
      <c r="V605" s="15" t="s">
        <v>3210</v>
      </c>
      <c r="W605" s="13" t="s">
        <v>800</v>
      </c>
      <c r="X605" s="13" t="s">
        <v>802</v>
      </c>
      <c r="Y605" s="2" t="s">
        <v>89</v>
      </c>
      <c r="Z605" s="13" t="s">
        <v>802</v>
      </c>
      <c r="AA605" s="2" t="s">
        <v>803</v>
      </c>
      <c r="AB605" s="3">
        <v>45387</v>
      </c>
      <c r="AC605" s="2" t="s">
        <v>332</v>
      </c>
    </row>
    <row r="606" spans="1:29" ht="75" customHeight="1" x14ac:dyDescent="0.25">
      <c r="A606" s="2">
        <v>2024</v>
      </c>
      <c r="B606" s="3">
        <v>45292</v>
      </c>
      <c r="C606" s="3">
        <v>45382</v>
      </c>
      <c r="D606" s="2" t="s">
        <v>75</v>
      </c>
      <c r="E606" s="7" t="s">
        <v>1177</v>
      </c>
      <c r="F606" s="5" t="s">
        <v>1531</v>
      </c>
      <c r="G606" s="8" t="s">
        <v>1532</v>
      </c>
      <c r="H606" s="16" t="s">
        <v>1533</v>
      </c>
      <c r="I606" s="17" t="s">
        <v>84</v>
      </c>
      <c r="J606" s="9" t="s">
        <v>1547</v>
      </c>
      <c r="K606" s="9" t="s">
        <v>1824</v>
      </c>
      <c r="L606" s="9" t="s">
        <v>366</v>
      </c>
      <c r="M606" s="2" t="s">
        <v>87</v>
      </c>
      <c r="N606" s="2" t="s">
        <v>332</v>
      </c>
      <c r="O606" s="5">
        <v>1</v>
      </c>
      <c r="P606" s="4">
        <v>45348</v>
      </c>
      <c r="Q606" s="4">
        <f t="shared" si="30"/>
        <v>45714</v>
      </c>
      <c r="R606" s="2" t="s">
        <v>332</v>
      </c>
      <c r="S606" s="15" t="s">
        <v>2505</v>
      </c>
      <c r="T606" s="12">
        <v>180</v>
      </c>
      <c r="U606" s="12">
        <f t="shared" si="31"/>
        <v>180</v>
      </c>
      <c r="V606" s="15" t="s">
        <v>3211</v>
      </c>
      <c r="W606" s="13" t="s">
        <v>800</v>
      </c>
      <c r="X606" s="13" t="s">
        <v>802</v>
      </c>
      <c r="Y606" s="2" t="s">
        <v>89</v>
      </c>
      <c r="Z606" s="13" t="s">
        <v>802</v>
      </c>
      <c r="AA606" s="2" t="s">
        <v>803</v>
      </c>
      <c r="AB606" s="3">
        <v>45387</v>
      </c>
      <c r="AC606" s="2" t="s">
        <v>332</v>
      </c>
    </row>
    <row r="607" spans="1:29" ht="75" customHeight="1" x14ac:dyDescent="0.25">
      <c r="A607" s="2">
        <v>2024</v>
      </c>
      <c r="B607" s="3">
        <v>45292</v>
      </c>
      <c r="C607" s="3">
        <v>45382</v>
      </c>
      <c r="D607" s="2" t="s">
        <v>75</v>
      </c>
      <c r="E607" s="7" t="s">
        <v>1178</v>
      </c>
      <c r="F607" s="5" t="s">
        <v>1531</v>
      </c>
      <c r="G607" s="8" t="s">
        <v>1532</v>
      </c>
      <c r="H607" s="16" t="s">
        <v>1533</v>
      </c>
      <c r="I607" s="17" t="s">
        <v>84</v>
      </c>
      <c r="J607" s="9" t="s">
        <v>1547</v>
      </c>
      <c r="K607" s="9" t="s">
        <v>1824</v>
      </c>
      <c r="L607" s="9" t="s">
        <v>366</v>
      </c>
      <c r="M607" s="2" t="s">
        <v>87</v>
      </c>
      <c r="N607" s="2" t="s">
        <v>332</v>
      </c>
      <c r="O607" s="5">
        <v>1</v>
      </c>
      <c r="P607" s="4">
        <v>45348</v>
      </c>
      <c r="Q607" s="4">
        <f t="shared" si="30"/>
        <v>45714</v>
      </c>
      <c r="R607" s="2" t="s">
        <v>332</v>
      </c>
      <c r="S607" s="15" t="s">
        <v>2506</v>
      </c>
      <c r="T607" s="12">
        <v>180</v>
      </c>
      <c r="U607" s="12">
        <f t="shared" si="31"/>
        <v>180</v>
      </c>
      <c r="V607" s="15" t="s">
        <v>3212</v>
      </c>
      <c r="W607" s="13" t="s">
        <v>800</v>
      </c>
      <c r="X607" s="13" t="s">
        <v>802</v>
      </c>
      <c r="Y607" s="2" t="s">
        <v>89</v>
      </c>
      <c r="Z607" s="13" t="s">
        <v>802</v>
      </c>
      <c r="AA607" s="2" t="s">
        <v>803</v>
      </c>
      <c r="AB607" s="3">
        <v>45387</v>
      </c>
      <c r="AC607" s="2" t="s">
        <v>332</v>
      </c>
    </row>
    <row r="608" spans="1:29" ht="75" customHeight="1" x14ac:dyDescent="0.25">
      <c r="A608" s="2">
        <v>2024</v>
      </c>
      <c r="B608" s="3">
        <v>45292</v>
      </c>
      <c r="C608" s="3">
        <v>45382</v>
      </c>
      <c r="D608" s="2" t="s">
        <v>75</v>
      </c>
      <c r="E608" s="7" t="s">
        <v>1179</v>
      </c>
      <c r="F608" s="5" t="s">
        <v>1531</v>
      </c>
      <c r="G608" s="8" t="s">
        <v>1532</v>
      </c>
      <c r="H608" s="16" t="s">
        <v>1533</v>
      </c>
      <c r="I608" s="17" t="s">
        <v>84</v>
      </c>
      <c r="J608" s="9" t="s">
        <v>1825</v>
      </c>
      <c r="K608" s="9" t="s">
        <v>552</v>
      </c>
      <c r="L608" s="9" t="s">
        <v>1687</v>
      </c>
      <c r="M608" s="2" t="s">
        <v>86</v>
      </c>
      <c r="N608" s="2" t="s">
        <v>332</v>
      </c>
      <c r="O608" s="5">
        <v>1</v>
      </c>
      <c r="P608" s="4">
        <v>45348</v>
      </c>
      <c r="Q608" s="4">
        <f t="shared" ref="Q608:Q621" si="33">P608+366</f>
        <v>45714</v>
      </c>
      <c r="R608" s="2" t="s">
        <v>332</v>
      </c>
      <c r="S608" s="15" t="s">
        <v>2507</v>
      </c>
      <c r="T608" s="12">
        <v>180</v>
      </c>
      <c r="U608" s="12">
        <f t="shared" ref="U608:U644" si="34">T608</f>
        <v>180</v>
      </c>
      <c r="V608" s="15" t="s">
        <v>3213</v>
      </c>
      <c r="W608" s="13" t="s">
        <v>800</v>
      </c>
      <c r="X608" s="13" t="s">
        <v>802</v>
      </c>
      <c r="Y608" s="2" t="s">
        <v>89</v>
      </c>
      <c r="Z608" s="13" t="s">
        <v>802</v>
      </c>
      <c r="AA608" s="2" t="s">
        <v>803</v>
      </c>
      <c r="AB608" s="3">
        <v>45387</v>
      </c>
      <c r="AC608" s="2" t="s">
        <v>332</v>
      </c>
    </row>
    <row r="609" spans="1:29" ht="75" customHeight="1" x14ac:dyDescent="0.25">
      <c r="A609" s="2">
        <v>2024</v>
      </c>
      <c r="B609" s="3">
        <v>45292</v>
      </c>
      <c r="C609" s="3">
        <v>45382</v>
      </c>
      <c r="D609" s="2" t="s">
        <v>75</v>
      </c>
      <c r="E609" s="7" t="s">
        <v>1180</v>
      </c>
      <c r="F609" s="5" t="s">
        <v>1531</v>
      </c>
      <c r="G609" s="8" t="s">
        <v>1532</v>
      </c>
      <c r="H609" s="16" t="s">
        <v>1533</v>
      </c>
      <c r="I609" s="17" t="s">
        <v>84</v>
      </c>
      <c r="J609" s="9" t="s">
        <v>1817</v>
      </c>
      <c r="K609" s="9" t="s">
        <v>324</v>
      </c>
      <c r="L609" s="9" t="s">
        <v>351</v>
      </c>
      <c r="M609" s="2" t="s">
        <v>87</v>
      </c>
      <c r="N609" s="2" t="s">
        <v>332</v>
      </c>
      <c r="O609" s="5">
        <v>1</v>
      </c>
      <c r="P609" s="4">
        <v>45348</v>
      </c>
      <c r="Q609" s="4">
        <f t="shared" si="33"/>
        <v>45714</v>
      </c>
      <c r="R609" s="2" t="s">
        <v>332</v>
      </c>
      <c r="S609" s="15" t="s">
        <v>2508</v>
      </c>
      <c r="T609" s="12">
        <v>180</v>
      </c>
      <c r="U609" s="12">
        <f t="shared" si="34"/>
        <v>180</v>
      </c>
      <c r="V609" s="15" t="s">
        <v>3214</v>
      </c>
      <c r="W609" s="13" t="s">
        <v>800</v>
      </c>
      <c r="X609" s="13" t="s">
        <v>802</v>
      </c>
      <c r="Y609" s="2" t="s">
        <v>89</v>
      </c>
      <c r="Z609" s="13" t="s">
        <v>802</v>
      </c>
      <c r="AA609" s="2" t="s">
        <v>803</v>
      </c>
      <c r="AB609" s="3">
        <v>45387</v>
      </c>
      <c r="AC609" s="2" t="s">
        <v>332</v>
      </c>
    </row>
    <row r="610" spans="1:29" ht="75" customHeight="1" x14ac:dyDescent="0.25">
      <c r="A610" s="2">
        <v>2024</v>
      </c>
      <c r="B610" s="3">
        <v>45292</v>
      </c>
      <c r="C610" s="3">
        <v>45382</v>
      </c>
      <c r="D610" s="2" t="s">
        <v>75</v>
      </c>
      <c r="E610" s="7" t="s">
        <v>1181</v>
      </c>
      <c r="F610" s="5" t="s">
        <v>1531</v>
      </c>
      <c r="G610" s="8" t="s">
        <v>1532</v>
      </c>
      <c r="H610" s="16" t="s">
        <v>1533</v>
      </c>
      <c r="I610" s="17" t="s">
        <v>84</v>
      </c>
      <c r="J610" s="9" t="s">
        <v>1817</v>
      </c>
      <c r="K610" s="9" t="s">
        <v>324</v>
      </c>
      <c r="L610" s="9" t="s">
        <v>351</v>
      </c>
      <c r="M610" s="2" t="s">
        <v>87</v>
      </c>
      <c r="N610" s="2" t="s">
        <v>332</v>
      </c>
      <c r="O610" s="5">
        <v>1</v>
      </c>
      <c r="P610" s="4">
        <v>45348</v>
      </c>
      <c r="Q610" s="4">
        <f t="shared" si="33"/>
        <v>45714</v>
      </c>
      <c r="R610" s="2" t="s">
        <v>332</v>
      </c>
      <c r="S610" s="15" t="s">
        <v>2509</v>
      </c>
      <c r="T610" s="12">
        <v>180</v>
      </c>
      <c r="U610" s="12">
        <f t="shared" si="34"/>
        <v>180</v>
      </c>
      <c r="V610" s="15" t="s">
        <v>3215</v>
      </c>
      <c r="W610" s="13" t="s">
        <v>800</v>
      </c>
      <c r="X610" s="13" t="s">
        <v>802</v>
      </c>
      <c r="Y610" s="2" t="s">
        <v>89</v>
      </c>
      <c r="Z610" s="13" t="s">
        <v>802</v>
      </c>
      <c r="AA610" s="2" t="s">
        <v>803</v>
      </c>
      <c r="AB610" s="3">
        <v>45387</v>
      </c>
      <c r="AC610" s="2" t="s">
        <v>332</v>
      </c>
    </row>
    <row r="611" spans="1:29" ht="75" customHeight="1" x14ac:dyDescent="0.25">
      <c r="A611" s="2">
        <v>2024</v>
      </c>
      <c r="B611" s="3">
        <v>45292</v>
      </c>
      <c r="C611" s="3">
        <v>45382</v>
      </c>
      <c r="D611" s="2" t="s">
        <v>75</v>
      </c>
      <c r="E611" s="7" t="s">
        <v>1182</v>
      </c>
      <c r="F611" s="5" t="s">
        <v>1531</v>
      </c>
      <c r="G611" s="8" t="s">
        <v>1532</v>
      </c>
      <c r="H611" s="16" t="s">
        <v>1533</v>
      </c>
      <c r="I611" s="17" t="s">
        <v>84</v>
      </c>
      <c r="J611" s="9" t="s">
        <v>1817</v>
      </c>
      <c r="K611" s="9" t="s">
        <v>324</v>
      </c>
      <c r="L611" s="9" t="s">
        <v>351</v>
      </c>
      <c r="M611" s="2" t="s">
        <v>87</v>
      </c>
      <c r="N611" s="2" t="s">
        <v>332</v>
      </c>
      <c r="O611" s="5">
        <v>1</v>
      </c>
      <c r="P611" s="4">
        <v>45348</v>
      </c>
      <c r="Q611" s="4">
        <f t="shared" si="33"/>
        <v>45714</v>
      </c>
      <c r="R611" s="2" t="s">
        <v>332</v>
      </c>
      <c r="S611" s="15" t="s">
        <v>2510</v>
      </c>
      <c r="T611" s="12">
        <v>180</v>
      </c>
      <c r="U611" s="12">
        <f t="shared" si="34"/>
        <v>180</v>
      </c>
      <c r="V611" s="15" t="s">
        <v>3216</v>
      </c>
      <c r="W611" s="13" t="s">
        <v>800</v>
      </c>
      <c r="X611" s="13" t="s">
        <v>802</v>
      </c>
      <c r="Y611" s="2" t="s">
        <v>89</v>
      </c>
      <c r="Z611" s="13" t="s">
        <v>802</v>
      </c>
      <c r="AA611" s="2" t="s">
        <v>803</v>
      </c>
      <c r="AB611" s="3">
        <v>45387</v>
      </c>
      <c r="AC611" s="2" t="s">
        <v>332</v>
      </c>
    </row>
    <row r="612" spans="1:29" ht="75" customHeight="1" x14ac:dyDescent="0.25">
      <c r="A612" s="2">
        <v>2024</v>
      </c>
      <c r="B612" s="3">
        <v>45292</v>
      </c>
      <c r="C612" s="3">
        <v>45382</v>
      </c>
      <c r="D612" s="2" t="s">
        <v>75</v>
      </c>
      <c r="E612" s="7" t="s">
        <v>1183</v>
      </c>
      <c r="F612" s="5" t="s">
        <v>1531</v>
      </c>
      <c r="G612" s="8" t="s">
        <v>1532</v>
      </c>
      <c r="H612" s="16" t="s">
        <v>1533</v>
      </c>
      <c r="I612" s="17" t="s">
        <v>84</v>
      </c>
      <c r="J612" s="9" t="s">
        <v>1817</v>
      </c>
      <c r="K612" s="9" t="s">
        <v>324</v>
      </c>
      <c r="L612" s="9" t="s">
        <v>351</v>
      </c>
      <c r="M612" s="2" t="s">
        <v>87</v>
      </c>
      <c r="N612" s="2" t="s">
        <v>332</v>
      </c>
      <c r="O612" s="5">
        <v>1</v>
      </c>
      <c r="P612" s="4">
        <v>45348</v>
      </c>
      <c r="Q612" s="4">
        <f t="shared" si="33"/>
        <v>45714</v>
      </c>
      <c r="R612" s="2" t="s">
        <v>332</v>
      </c>
      <c r="S612" s="15" t="s">
        <v>2511</v>
      </c>
      <c r="T612" s="12">
        <v>180</v>
      </c>
      <c r="U612" s="12">
        <f t="shared" si="34"/>
        <v>180</v>
      </c>
      <c r="V612" s="15" t="s">
        <v>3217</v>
      </c>
      <c r="W612" s="13" t="s">
        <v>800</v>
      </c>
      <c r="X612" s="13" t="s">
        <v>802</v>
      </c>
      <c r="Y612" s="2" t="s">
        <v>89</v>
      </c>
      <c r="Z612" s="13" t="s">
        <v>802</v>
      </c>
      <c r="AA612" s="2" t="s">
        <v>803</v>
      </c>
      <c r="AB612" s="3">
        <v>45387</v>
      </c>
      <c r="AC612" s="2" t="s">
        <v>332</v>
      </c>
    </row>
    <row r="613" spans="1:29" ht="75" customHeight="1" x14ac:dyDescent="0.25">
      <c r="A613" s="2">
        <v>2024</v>
      </c>
      <c r="B613" s="3">
        <v>45292</v>
      </c>
      <c r="C613" s="3">
        <v>45382</v>
      </c>
      <c r="D613" s="2" t="s">
        <v>75</v>
      </c>
      <c r="E613" s="7" t="s">
        <v>1184</v>
      </c>
      <c r="F613" s="5" t="s">
        <v>1531</v>
      </c>
      <c r="G613" s="8" t="s">
        <v>1532</v>
      </c>
      <c r="H613" s="16" t="s">
        <v>1533</v>
      </c>
      <c r="I613" s="17" t="s">
        <v>84</v>
      </c>
      <c r="J613" s="9" t="s">
        <v>1817</v>
      </c>
      <c r="K613" s="9" t="s">
        <v>324</v>
      </c>
      <c r="L613" s="9" t="s">
        <v>351</v>
      </c>
      <c r="M613" s="2" t="s">
        <v>87</v>
      </c>
      <c r="N613" s="2" t="s">
        <v>332</v>
      </c>
      <c r="O613" s="5">
        <v>1</v>
      </c>
      <c r="P613" s="4">
        <v>45348</v>
      </c>
      <c r="Q613" s="4">
        <f t="shared" si="33"/>
        <v>45714</v>
      </c>
      <c r="R613" s="2" t="s">
        <v>332</v>
      </c>
      <c r="S613" s="15" t="s">
        <v>2512</v>
      </c>
      <c r="T613" s="12">
        <v>180</v>
      </c>
      <c r="U613" s="12">
        <f t="shared" si="34"/>
        <v>180</v>
      </c>
      <c r="V613" s="15" t="s">
        <v>3218</v>
      </c>
      <c r="W613" s="13" t="s">
        <v>800</v>
      </c>
      <c r="X613" s="13" t="s">
        <v>802</v>
      </c>
      <c r="Y613" s="2" t="s">
        <v>89</v>
      </c>
      <c r="Z613" s="13" t="s">
        <v>802</v>
      </c>
      <c r="AA613" s="2" t="s">
        <v>803</v>
      </c>
      <c r="AB613" s="3">
        <v>45387</v>
      </c>
      <c r="AC613" s="2" t="s">
        <v>332</v>
      </c>
    </row>
    <row r="614" spans="1:29" ht="75" customHeight="1" x14ac:dyDescent="0.25">
      <c r="A614" s="2">
        <v>2024</v>
      </c>
      <c r="B614" s="3">
        <v>45292</v>
      </c>
      <c r="C614" s="3">
        <v>45382</v>
      </c>
      <c r="D614" s="2" t="s">
        <v>75</v>
      </c>
      <c r="E614" s="7" t="s">
        <v>1185</v>
      </c>
      <c r="F614" s="5" t="s">
        <v>1531</v>
      </c>
      <c r="G614" s="8" t="s">
        <v>1532</v>
      </c>
      <c r="H614" s="16" t="s">
        <v>1533</v>
      </c>
      <c r="I614" s="17" t="s">
        <v>84</v>
      </c>
      <c r="J614" s="9" t="s">
        <v>1817</v>
      </c>
      <c r="K614" s="9" t="s">
        <v>324</v>
      </c>
      <c r="L614" s="9" t="s">
        <v>351</v>
      </c>
      <c r="M614" s="2" t="s">
        <v>87</v>
      </c>
      <c r="N614" s="2" t="s">
        <v>332</v>
      </c>
      <c r="O614" s="5">
        <v>1</v>
      </c>
      <c r="P614" s="4">
        <v>45348</v>
      </c>
      <c r="Q614" s="4">
        <f t="shared" si="33"/>
        <v>45714</v>
      </c>
      <c r="R614" s="2" t="s">
        <v>332</v>
      </c>
      <c r="S614" s="15" t="s">
        <v>2513</v>
      </c>
      <c r="T614" s="12">
        <v>180</v>
      </c>
      <c r="U614" s="12">
        <f t="shared" si="34"/>
        <v>180</v>
      </c>
      <c r="V614" s="15" t="s">
        <v>3219</v>
      </c>
      <c r="W614" s="13" t="s">
        <v>800</v>
      </c>
      <c r="X614" s="13" t="s">
        <v>802</v>
      </c>
      <c r="Y614" s="2" t="s">
        <v>89</v>
      </c>
      <c r="Z614" s="13" t="s">
        <v>802</v>
      </c>
      <c r="AA614" s="2" t="s">
        <v>803</v>
      </c>
      <c r="AB614" s="3">
        <v>45387</v>
      </c>
      <c r="AC614" s="2" t="s">
        <v>332</v>
      </c>
    </row>
    <row r="615" spans="1:29" ht="75" customHeight="1" x14ac:dyDescent="0.25">
      <c r="A615" s="2">
        <v>2024</v>
      </c>
      <c r="B615" s="3">
        <v>45292</v>
      </c>
      <c r="C615" s="3">
        <v>45382</v>
      </c>
      <c r="D615" s="2" t="s">
        <v>75</v>
      </c>
      <c r="E615" s="7" t="s">
        <v>1186</v>
      </c>
      <c r="F615" s="5" t="s">
        <v>1531</v>
      </c>
      <c r="G615" s="8" t="s">
        <v>1532</v>
      </c>
      <c r="H615" s="16" t="s">
        <v>1533</v>
      </c>
      <c r="I615" s="17" t="s">
        <v>84</v>
      </c>
      <c r="J615" s="9" t="s">
        <v>1817</v>
      </c>
      <c r="K615" s="9" t="s">
        <v>324</v>
      </c>
      <c r="L615" s="9" t="s">
        <v>351</v>
      </c>
      <c r="M615" s="2" t="s">
        <v>87</v>
      </c>
      <c r="N615" s="2" t="s">
        <v>332</v>
      </c>
      <c r="O615" s="5">
        <v>1</v>
      </c>
      <c r="P615" s="4">
        <v>45348</v>
      </c>
      <c r="Q615" s="4">
        <f t="shared" si="33"/>
        <v>45714</v>
      </c>
      <c r="R615" s="2" t="s">
        <v>332</v>
      </c>
      <c r="S615" s="15" t="s">
        <v>2514</v>
      </c>
      <c r="T615" s="12">
        <v>180</v>
      </c>
      <c r="U615" s="12">
        <f t="shared" si="34"/>
        <v>180</v>
      </c>
      <c r="V615" s="15" t="s">
        <v>3220</v>
      </c>
      <c r="W615" s="13" t="s">
        <v>800</v>
      </c>
      <c r="X615" s="13" t="s">
        <v>802</v>
      </c>
      <c r="Y615" s="2" t="s">
        <v>89</v>
      </c>
      <c r="Z615" s="13" t="s">
        <v>802</v>
      </c>
      <c r="AA615" s="2" t="s">
        <v>803</v>
      </c>
      <c r="AB615" s="3">
        <v>45387</v>
      </c>
      <c r="AC615" s="2" t="s">
        <v>332</v>
      </c>
    </row>
    <row r="616" spans="1:29" ht="75" customHeight="1" x14ac:dyDescent="0.25">
      <c r="A616" s="2">
        <v>2024</v>
      </c>
      <c r="B616" s="3">
        <v>45292</v>
      </c>
      <c r="C616" s="3">
        <v>45382</v>
      </c>
      <c r="D616" s="2" t="s">
        <v>75</v>
      </c>
      <c r="E616" s="7" t="s">
        <v>1187</v>
      </c>
      <c r="F616" s="5" t="s">
        <v>1531</v>
      </c>
      <c r="G616" s="8" t="s">
        <v>1532</v>
      </c>
      <c r="H616" s="16" t="s">
        <v>1533</v>
      </c>
      <c r="I616" s="17" t="s">
        <v>84</v>
      </c>
      <c r="J616" s="9" t="s">
        <v>1817</v>
      </c>
      <c r="K616" s="9" t="s">
        <v>324</v>
      </c>
      <c r="L616" s="9" t="s">
        <v>351</v>
      </c>
      <c r="M616" s="2" t="s">
        <v>87</v>
      </c>
      <c r="N616" s="2" t="s">
        <v>332</v>
      </c>
      <c r="O616" s="5">
        <v>1</v>
      </c>
      <c r="P616" s="4">
        <v>45348</v>
      </c>
      <c r="Q616" s="4">
        <f t="shared" si="33"/>
        <v>45714</v>
      </c>
      <c r="R616" s="2" t="s">
        <v>332</v>
      </c>
      <c r="S616" s="15" t="s">
        <v>2515</v>
      </c>
      <c r="T616" s="12">
        <v>180</v>
      </c>
      <c r="U616" s="12">
        <f t="shared" si="34"/>
        <v>180</v>
      </c>
      <c r="V616" s="15" t="s">
        <v>3221</v>
      </c>
      <c r="W616" s="13" t="s">
        <v>800</v>
      </c>
      <c r="X616" s="13" t="s">
        <v>802</v>
      </c>
      <c r="Y616" s="2" t="s">
        <v>89</v>
      </c>
      <c r="Z616" s="13" t="s">
        <v>802</v>
      </c>
      <c r="AA616" s="2" t="s">
        <v>803</v>
      </c>
      <c r="AB616" s="3">
        <v>45387</v>
      </c>
      <c r="AC616" s="2" t="s">
        <v>332</v>
      </c>
    </row>
    <row r="617" spans="1:29" ht="75" customHeight="1" x14ac:dyDescent="0.25">
      <c r="A617" s="2">
        <v>2024</v>
      </c>
      <c r="B617" s="3">
        <v>45292</v>
      </c>
      <c r="C617" s="3">
        <v>45382</v>
      </c>
      <c r="D617" s="2" t="s">
        <v>75</v>
      </c>
      <c r="E617" s="7" t="s">
        <v>1188</v>
      </c>
      <c r="F617" s="5" t="s">
        <v>1531</v>
      </c>
      <c r="G617" s="8" t="s">
        <v>1532</v>
      </c>
      <c r="H617" s="16" t="s">
        <v>1533</v>
      </c>
      <c r="I617" s="17" t="s">
        <v>84</v>
      </c>
      <c r="J617" s="9" t="s">
        <v>1817</v>
      </c>
      <c r="K617" s="9" t="s">
        <v>324</v>
      </c>
      <c r="L617" s="9" t="s">
        <v>351</v>
      </c>
      <c r="M617" s="2" t="s">
        <v>87</v>
      </c>
      <c r="N617" s="2" t="s">
        <v>332</v>
      </c>
      <c r="O617" s="5">
        <v>1</v>
      </c>
      <c r="P617" s="4">
        <v>45348</v>
      </c>
      <c r="Q617" s="4">
        <f t="shared" si="33"/>
        <v>45714</v>
      </c>
      <c r="R617" s="2" t="s">
        <v>332</v>
      </c>
      <c r="S617" s="15" t="s">
        <v>2516</v>
      </c>
      <c r="T617" s="12">
        <v>180</v>
      </c>
      <c r="U617" s="12">
        <f t="shared" si="34"/>
        <v>180</v>
      </c>
      <c r="V617" s="15" t="s">
        <v>3222</v>
      </c>
      <c r="W617" s="13" t="s">
        <v>800</v>
      </c>
      <c r="X617" s="13" t="s">
        <v>802</v>
      </c>
      <c r="Y617" s="2" t="s">
        <v>89</v>
      </c>
      <c r="Z617" s="13" t="s">
        <v>802</v>
      </c>
      <c r="AA617" s="2" t="s">
        <v>803</v>
      </c>
      <c r="AB617" s="3">
        <v>45387</v>
      </c>
      <c r="AC617" s="2" t="s">
        <v>332</v>
      </c>
    </row>
    <row r="618" spans="1:29" ht="75" customHeight="1" x14ac:dyDescent="0.25">
      <c r="A618" s="2">
        <v>2024</v>
      </c>
      <c r="B618" s="3">
        <v>45292</v>
      </c>
      <c r="C618" s="3">
        <v>45382</v>
      </c>
      <c r="D618" s="2" t="s">
        <v>75</v>
      </c>
      <c r="E618" s="7" t="s">
        <v>1189</v>
      </c>
      <c r="F618" s="5" t="s">
        <v>1531</v>
      </c>
      <c r="G618" s="8" t="s">
        <v>1532</v>
      </c>
      <c r="H618" s="16" t="s">
        <v>1533</v>
      </c>
      <c r="I618" s="17" t="s">
        <v>84</v>
      </c>
      <c r="J618" s="9" t="s">
        <v>1817</v>
      </c>
      <c r="K618" s="9" t="s">
        <v>324</v>
      </c>
      <c r="L618" s="9" t="s">
        <v>351</v>
      </c>
      <c r="M618" s="2" t="s">
        <v>87</v>
      </c>
      <c r="N618" s="2" t="s">
        <v>332</v>
      </c>
      <c r="O618" s="5">
        <v>1</v>
      </c>
      <c r="P618" s="4">
        <v>45348</v>
      </c>
      <c r="Q618" s="4">
        <f t="shared" si="33"/>
        <v>45714</v>
      </c>
      <c r="R618" s="2" t="s">
        <v>332</v>
      </c>
      <c r="S618" s="15" t="s">
        <v>2517</v>
      </c>
      <c r="T618" s="12">
        <v>180</v>
      </c>
      <c r="U618" s="12">
        <f t="shared" si="34"/>
        <v>180</v>
      </c>
      <c r="V618" s="15" t="s">
        <v>3223</v>
      </c>
      <c r="W618" s="13" t="s">
        <v>800</v>
      </c>
      <c r="X618" s="13" t="s">
        <v>802</v>
      </c>
      <c r="Y618" s="2" t="s">
        <v>89</v>
      </c>
      <c r="Z618" s="13" t="s">
        <v>802</v>
      </c>
      <c r="AA618" s="2" t="s">
        <v>803</v>
      </c>
      <c r="AB618" s="3">
        <v>45387</v>
      </c>
      <c r="AC618" s="2" t="s">
        <v>332</v>
      </c>
    </row>
    <row r="619" spans="1:29" ht="75" customHeight="1" x14ac:dyDescent="0.25">
      <c r="A619" s="2">
        <v>2024</v>
      </c>
      <c r="B619" s="3">
        <v>45292</v>
      </c>
      <c r="C619" s="3">
        <v>45382</v>
      </c>
      <c r="D619" s="2" t="s">
        <v>75</v>
      </c>
      <c r="E619" s="7" t="s">
        <v>1190</v>
      </c>
      <c r="F619" s="5" t="s">
        <v>1531</v>
      </c>
      <c r="G619" s="8" t="s">
        <v>1532</v>
      </c>
      <c r="H619" s="16" t="s">
        <v>1533</v>
      </c>
      <c r="I619" s="17" t="s">
        <v>84</v>
      </c>
      <c r="J619" s="9" t="s">
        <v>1817</v>
      </c>
      <c r="K619" s="9" t="s">
        <v>324</v>
      </c>
      <c r="L619" s="9" t="s">
        <v>351</v>
      </c>
      <c r="M619" s="2" t="s">
        <v>87</v>
      </c>
      <c r="N619" s="2" t="s">
        <v>332</v>
      </c>
      <c r="O619" s="5">
        <v>1</v>
      </c>
      <c r="P619" s="4">
        <v>45348</v>
      </c>
      <c r="Q619" s="4">
        <f t="shared" si="33"/>
        <v>45714</v>
      </c>
      <c r="R619" s="2" t="s">
        <v>332</v>
      </c>
      <c r="S619" s="15" t="s">
        <v>2518</v>
      </c>
      <c r="T619" s="12">
        <v>180</v>
      </c>
      <c r="U619" s="12">
        <f t="shared" si="34"/>
        <v>180</v>
      </c>
      <c r="V619" s="15" t="s">
        <v>3224</v>
      </c>
      <c r="W619" s="13" t="s">
        <v>800</v>
      </c>
      <c r="X619" s="13" t="s">
        <v>802</v>
      </c>
      <c r="Y619" s="2" t="s">
        <v>89</v>
      </c>
      <c r="Z619" s="13" t="s">
        <v>802</v>
      </c>
      <c r="AA619" s="2" t="s">
        <v>803</v>
      </c>
      <c r="AB619" s="3">
        <v>45387</v>
      </c>
      <c r="AC619" s="2" t="s">
        <v>332</v>
      </c>
    </row>
    <row r="620" spans="1:29" ht="75" customHeight="1" x14ac:dyDescent="0.25">
      <c r="A620" s="2">
        <v>2024</v>
      </c>
      <c r="B620" s="3">
        <v>45292</v>
      </c>
      <c r="C620" s="3">
        <v>45382</v>
      </c>
      <c r="D620" s="2" t="s">
        <v>75</v>
      </c>
      <c r="E620" s="7" t="s">
        <v>1191</v>
      </c>
      <c r="F620" s="5" t="s">
        <v>1531</v>
      </c>
      <c r="G620" s="8" t="s">
        <v>1532</v>
      </c>
      <c r="H620" s="16" t="s">
        <v>1533</v>
      </c>
      <c r="I620" s="17" t="s">
        <v>84</v>
      </c>
      <c r="J620" s="9" t="s">
        <v>1817</v>
      </c>
      <c r="K620" s="9" t="s">
        <v>324</v>
      </c>
      <c r="L620" s="9" t="s">
        <v>351</v>
      </c>
      <c r="M620" s="2" t="s">
        <v>87</v>
      </c>
      <c r="N620" s="2" t="s">
        <v>332</v>
      </c>
      <c r="O620" s="5">
        <v>1</v>
      </c>
      <c r="P620" s="4">
        <v>45348</v>
      </c>
      <c r="Q620" s="4">
        <f t="shared" si="33"/>
        <v>45714</v>
      </c>
      <c r="R620" s="2" t="s">
        <v>332</v>
      </c>
      <c r="S620" s="15" t="s">
        <v>2519</v>
      </c>
      <c r="T620" s="12">
        <v>180</v>
      </c>
      <c r="U620" s="12">
        <f t="shared" si="34"/>
        <v>180</v>
      </c>
      <c r="V620" s="15" t="s">
        <v>3225</v>
      </c>
      <c r="W620" s="13" t="s">
        <v>800</v>
      </c>
      <c r="X620" s="13" t="s">
        <v>802</v>
      </c>
      <c r="Y620" s="2" t="s">
        <v>89</v>
      </c>
      <c r="Z620" s="13" t="s">
        <v>802</v>
      </c>
      <c r="AA620" s="2" t="s">
        <v>803</v>
      </c>
      <c r="AB620" s="3">
        <v>45387</v>
      </c>
      <c r="AC620" s="2" t="s">
        <v>332</v>
      </c>
    </row>
    <row r="621" spans="1:29" ht="75" customHeight="1" x14ac:dyDescent="0.25">
      <c r="A621" s="2">
        <v>2024</v>
      </c>
      <c r="B621" s="3">
        <v>45292</v>
      </c>
      <c r="C621" s="3">
        <v>45382</v>
      </c>
      <c r="D621" s="2" t="s">
        <v>75</v>
      </c>
      <c r="E621" s="7" t="s">
        <v>1192</v>
      </c>
      <c r="F621" s="5" t="s">
        <v>1531</v>
      </c>
      <c r="G621" s="8" t="s">
        <v>1532</v>
      </c>
      <c r="H621" s="16" t="s">
        <v>1533</v>
      </c>
      <c r="I621" s="17" t="s">
        <v>84</v>
      </c>
      <c r="J621" s="9" t="s">
        <v>1817</v>
      </c>
      <c r="K621" s="9" t="s">
        <v>324</v>
      </c>
      <c r="L621" s="9" t="s">
        <v>351</v>
      </c>
      <c r="M621" s="2" t="s">
        <v>87</v>
      </c>
      <c r="N621" s="2" t="s">
        <v>332</v>
      </c>
      <c r="O621" s="5">
        <v>1</v>
      </c>
      <c r="P621" s="4">
        <v>45348</v>
      </c>
      <c r="Q621" s="4">
        <f t="shared" si="33"/>
        <v>45714</v>
      </c>
      <c r="R621" s="2" t="s">
        <v>332</v>
      </c>
      <c r="S621" s="15" t="s">
        <v>2520</v>
      </c>
      <c r="T621" s="12">
        <v>180</v>
      </c>
      <c r="U621" s="12">
        <f t="shared" si="34"/>
        <v>180</v>
      </c>
      <c r="V621" s="15" t="s">
        <v>3226</v>
      </c>
      <c r="W621" s="13" t="s">
        <v>800</v>
      </c>
      <c r="X621" s="13" t="s">
        <v>802</v>
      </c>
      <c r="Y621" s="2" t="s">
        <v>89</v>
      </c>
      <c r="Z621" s="13" t="s">
        <v>802</v>
      </c>
      <c r="AA621" s="2" t="s">
        <v>803</v>
      </c>
      <c r="AB621" s="3">
        <v>45387</v>
      </c>
      <c r="AC621" s="2" t="s">
        <v>332</v>
      </c>
    </row>
    <row r="622" spans="1:29" ht="75" customHeight="1" x14ac:dyDescent="0.25">
      <c r="A622" s="2">
        <v>2024</v>
      </c>
      <c r="B622" s="3">
        <v>45292</v>
      </c>
      <c r="C622" s="3">
        <v>45382</v>
      </c>
      <c r="D622" s="2" t="s">
        <v>75</v>
      </c>
      <c r="E622" s="7" t="s">
        <v>1193</v>
      </c>
      <c r="F622" s="5" t="s">
        <v>1531</v>
      </c>
      <c r="G622" s="8" t="s">
        <v>1532</v>
      </c>
      <c r="H622" s="16" t="s">
        <v>1533</v>
      </c>
      <c r="I622" s="17" t="s">
        <v>84</v>
      </c>
      <c r="J622" s="9" t="s">
        <v>1817</v>
      </c>
      <c r="K622" s="9" t="s">
        <v>324</v>
      </c>
      <c r="L622" s="9" t="s">
        <v>351</v>
      </c>
      <c r="M622" s="2" t="s">
        <v>87</v>
      </c>
      <c r="N622" s="2" t="s">
        <v>332</v>
      </c>
      <c r="O622" s="5">
        <v>1</v>
      </c>
      <c r="P622" s="4">
        <v>45377</v>
      </c>
      <c r="Q622" s="4">
        <f t="shared" ref="Q622:Q626" si="35">P622+365</f>
        <v>45742</v>
      </c>
      <c r="R622" s="2" t="s">
        <v>332</v>
      </c>
      <c r="S622" s="15" t="s">
        <v>2521</v>
      </c>
      <c r="T622" s="12">
        <v>180</v>
      </c>
      <c r="U622" s="12">
        <f t="shared" si="34"/>
        <v>180</v>
      </c>
      <c r="V622" s="15" t="s">
        <v>3227</v>
      </c>
      <c r="W622" s="13" t="s">
        <v>800</v>
      </c>
      <c r="X622" s="13" t="s">
        <v>802</v>
      </c>
      <c r="Y622" s="2" t="s">
        <v>89</v>
      </c>
      <c r="Z622" s="13" t="s">
        <v>802</v>
      </c>
      <c r="AA622" s="2" t="s">
        <v>803</v>
      </c>
      <c r="AB622" s="3">
        <v>45387</v>
      </c>
      <c r="AC622" s="2" t="s">
        <v>332</v>
      </c>
    </row>
    <row r="623" spans="1:29" ht="75" customHeight="1" x14ac:dyDescent="0.25">
      <c r="A623" s="2">
        <v>2024</v>
      </c>
      <c r="B623" s="3">
        <v>45292</v>
      </c>
      <c r="C623" s="3">
        <v>45382</v>
      </c>
      <c r="D623" s="2" t="s">
        <v>75</v>
      </c>
      <c r="E623" s="7" t="s">
        <v>1194</v>
      </c>
      <c r="F623" s="5" t="s">
        <v>1531</v>
      </c>
      <c r="G623" s="8" t="s">
        <v>1532</v>
      </c>
      <c r="H623" s="16" t="s">
        <v>1533</v>
      </c>
      <c r="I623" s="17" t="s">
        <v>84</v>
      </c>
      <c r="J623" s="9" t="s">
        <v>1817</v>
      </c>
      <c r="K623" s="9" t="s">
        <v>324</v>
      </c>
      <c r="L623" s="9" t="s">
        <v>351</v>
      </c>
      <c r="M623" s="2" t="s">
        <v>87</v>
      </c>
      <c r="N623" s="2" t="s">
        <v>332</v>
      </c>
      <c r="O623" s="5">
        <v>1</v>
      </c>
      <c r="P623" s="4">
        <v>45377</v>
      </c>
      <c r="Q623" s="4">
        <f t="shared" si="35"/>
        <v>45742</v>
      </c>
      <c r="R623" s="2" t="s">
        <v>332</v>
      </c>
      <c r="S623" s="15" t="s">
        <v>2522</v>
      </c>
      <c r="T623" s="12">
        <v>180</v>
      </c>
      <c r="U623" s="12">
        <f t="shared" si="34"/>
        <v>180</v>
      </c>
      <c r="V623" s="15" t="s">
        <v>3228</v>
      </c>
      <c r="W623" s="13" t="s">
        <v>800</v>
      </c>
      <c r="X623" s="13" t="s">
        <v>802</v>
      </c>
      <c r="Y623" s="2" t="s">
        <v>89</v>
      </c>
      <c r="Z623" s="13" t="s">
        <v>802</v>
      </c>
      <c r="AA623" s="2" t="s">
        <v>803</v>
      </c>
      <c r="AB623" s="3">
        <v>45387</v>
      </c>
      <c r="AC623" s="2" t="s">
        <v>332</v>
      </c>
    </row>
    <row r="624" spans="1:29" ht="75" customHeight="1" x14ac:dyDescent="0.25">
      <c r="A624" s="2">
        <v>2024</v>
      </c>
      <c r="B624" s="3">
        <v>45292</v>
      </c>
      <c r="C624" s="3">
        <v>45382</v>
      </c>
      <c r="D624" s="2" t="s">
        <v>75</v>
      </c>
      <c r="E624" s="7" t="s">
        <v>1195</v>
      </c>
      <c r="F624" s="5" t="s">
        <v>1531</v>
      </c>
      <c r="G624" s="8" t="s">
        <v>1532</v>
      </c>
      <c r="H624" s="16" t="s">
        <v>1533</v>
      </c>
      <c r="I624" s="17" t="s">
        <v>84</v>
      </c>
      <c r="J624" s="9" t="s">
        <v>1817</v>
      </c>
      <c r="K624" s="9" t="s">
        <v>324</v>
      </c>
      <c r="L624" s="9" t="s">
        <v>351</v>
      </c>
      <c r="M624" s="2" t="s">
        <v>87</v>
      </c>
      <c r="N624" s="2" t="s">
        <v>332</v>
      </c>
      <c r="O624" s="5">
        <v>1</v>
      </c>
      <c r="P624" s="4">
        <v>45377</v>
      </c>
      <c r="Q624" s="4">
        <f t="shared" si="35"/>
        <v>45742</v>
      </c>
      <c r="R624" s="2" t="s">
        <v>332</v>
      </c>
      <c r="S624" s="15" t="s">
        <v>2523</v>
      </c>
      <c r="T624" s="12">
        <v>180</v>
      </c>
      <c r="U624" s="12">
        <f t="shared" si="34"/>
        <v>180</v>
      </c>
      <c r="V624" s="15" t="s">
        <v>3229</v>
      </c>
      <c r="W624" s="13" t="s">
        <v>800</v>
      </c>
      <c r="X624" s="13" t="s">
        <v>802</v>
      </c>
      <c r="Y624" s="2" t="s">
        <v>89</v>
      </c>
      <c r="Z624" s="13" t="s">
        <v>802</v>
      </c>
      <c r="AA624" s="2" t="s">
        <v>803</v>
      </c>
      <c r="AB624" s="3">
        <v>45387</v>
      </c>
      <c r="AC624" s="2" t="s">
        <v>332</v>
      </c>
    </row>
    <row r="625" spans="1:29" ht="75" customHeight="1" x14ac:dyDescent="0.25">
      <c r="A625" s="2">
        <v>2024</v>
      </c>
      <c r="B625" s="3">
        <v>45292</v>
      </c>
      <c r="C625" s="3">
        <v>45382</v>
      </c>
      <c r="D625" s="2" t="s">
        <v>75</v>
      </c>
      <c r="E625" s="7" t="s">
        <v>1196</v>
      </c>
      <c r="F625" s="5" t="s">
        <v>1531</v>
      </c>
      <c r="G625" s="8" t="s">
        <v>1532</v>
      </c>
      <c r="H625" s="16" t="s">
        <v>1533</v>
      </c>
      <c r="I625" s="17" t="s">
        <v>84</v>
      </c>
      <c r="J625" s="9" t="s">
        <v>1817</v>
      </c>
      <c r="K625" s="9" t="s">
        <v>324</v>
      </c>
      <c r="L625" s="9" t="s">
        <v>351</v>
      </c>
      <c r="M625" s="2" t="s">
        <v>87</v>
      </c>
      <c r="N625" s="2" t="s">
        <v>332</v>
      </c>
      <c r="O625" s="5">
        <v>1</v>
      </c>
      <c r="P625" s="4">
        <v>45377</v>
      </c>
      <c r="Q625" s="4">
        <f t="shared" si="35"/>
        <v>45742</v>
      </c>
      <c r="R625" s="2" t="s">
        <v>332</v>
      </c>
      <c r="S625" s="15" t="s">
        <v>2524</v>
      </c>
      <c r="T625" s="12">
        <v>180</v>
      </c>
      <c r="U625" s="12">
        <f t="shared" si="34"/>
        <v>180</v>
      </c>
      <c r="V625" s="15" t="s">
        <v>3230</v>
      </c>
      <c r="W625" s="13" t="s">
        <v>800</v>
      </c>
      <c r="X625" s="13" t="s">
        <v>802</v>
      </c>
      <c r="Y625" s="2" t="s">
        <v>89</v>
      </c>
      <c r="Z625" s="13" t="s">
        <v>802</v>
      </c>
      <c r="AA625" s="2" t="s">
        <v>803</v>
      </c>
      <c r="AB625" s="3">
        <v>45387</v>
      </c>
      <c r="AC625" s="2" t="s">
        <v>332</v>
      </c>
    </row>
    <row r="626" spans="1:29" ht="75" customHeight="1" x14ac:dyDescent="0.25">
      <c r="A626" s="2">
        <v>2024</v>
      </c>
      <c r="B626" s="3">
        <v>45292</v>
      </c>
      <c r="C626" s="3">
        <v>45382</v>
      </c>
      <c r="D626" s="2" t="s">
        <v>75</v>
      </c>
      <c r="E626" s="7" t="s">
        <v>1197</v>
      </c>
      <c r="F626" s="5" t="s">
        <v>1531</v>
      </c>
      <c r="G626" s="8" t="s">
        <v>1532</v>
      </c>
      <c r="H626" s="16" t="s">
        <v>1533</v>
      </c>
      <c r="I626" s="17" t="s">
        <v>84</v>
      </c>
      <c r="J626" s="9" t="s">
        <v>1817</v>
      </c>
      <c r="K626" s="9" t="s">
        <v>324</v>
      </c>
      <c r="L626" s="9" t="s">
        <v>351</v>
      </c>
      <c r="M626" s="2" t="s">
        <v>87</v>
      </c>
      <c r="N626" s="2" t="s">
        <v>332</v>
      </c>
      <c r="O626" s="5">
        <v>1</v>
      </c>
      <c r="P626" s="4">
        <v>45377</v>
      </c>
      <c r="Q626" s="4">
        <f t="shared" si="35"/>
        <v>45742</v>
      </c>
      <c r="R626" s="2" t="s">
        <v>332</v>
      </c>
      <c r="S626" s="15" t="s">
        <v>2525</v>
      </c>
      <c r="T626" s="12">
        <v>180</v>
      </c>
      <c r="U626" s="12">
        <f t="shared" si="34"/>
        <v>180</v>
      </c>
      <c r="V626" s="15" t="s">
        <v>3231</v>
      </c>
      <c r="W626" s="13" t="s">
        <v>800</v>
      </c>
      <c r="X626" s="13" t="s">
        <v>802</v>
      </c>
      <c r="Y626" s="2" t="s">
        <v>89</v>
      </c>
      <c r="Z626" s="13" t="s">
        <v>802</v>
      </c>
      <c r="AA626" s="2" t="s">
        <v>803</v>
      </c>
      <c r="AB626" s="3">
        <v>45387</v>
      </c>
      <c r="AC626" s="2" t="s">
        <v>332</v>
      </c>
    </row>
    <row r="627" spans="1:29" ht="75" customHeight="1" x14ac:dyDescent="0.25">
      <c r="A627" s="2">
        <v>2024</v>
      </c>
      <c r="B627" s="3">
        <v>45292</v>
      </c>
      <c r="C627" s="3">
        <v>45382</v>
      </c>
      <c r="D627" s="2" t="s">
        <v>75</v>
      </c>
      <c r="E627" s="7" t="s">
        <v>1198</v>
      </c>
      <c r="F627" s="5" t="s">
        <v>1531</v>
      </c>
      <c r="G627" s="8" t="s">
        <v>1532</v>
      </c>
      <c r="H627" s="16" t="s">
        <v>1533</v>
      </c>
      <c r="I627" s="17" t="s">
        <v>84</v>
      </c>
      <c r="J627" s="9" t="s">
        <v>1826</v>
      </c>
      <c r="K627" s="9" t="s">
        <v>334</v>
      </c>
      <c r="L627" s="9" t="s">
        <v>499</v>
      </c>
      <c r="M627" s="2" t="s">
        <v>86</v>
      </c>
      <c r="N627" s="2" t="s">
        <v>332</v>
      </c>
      <c r="O627" s="5">
        <v>1</v>
      </c>
      <c r="P627" s="4">
        <v>45348</v>
      </c>
      <c r="Q627" s="4">
        <f t="shared" ref="Q627:Q690" si="36">P627+366</f>
        <v>45714</v>
      </c>
      <c r="R627" s="2" t="s">
        <v>332</v>
      </c>
      <c r="S627" s="15" t="s">
        <v>2526</v>
      </c>
      <c r="T627" s="12">
        <v>1107.5</v>
      </c>
      <c r="U627" s="12">
        <f t="shared" si="34"/>
        <v>1107.5</v>
      </c>
      <c r="V627" s="15" t="s">
        <v>781</v>
      </c>
      <c r="W627" s="13" t="s">
        <v>800</v>
      </c>
      <c r="X627" s="13" t="s">
        <v>802</v>
      </c>
      <c r="Y627" s="2" t="s">
        <v>89</v>
      </c>
      <c r="Z627" s="13" t="s">
        <v>802</v>
      </c>
      <c r="AA627" s="2" t="s">
        <v>803</v>
      </c>
      <c r="AB627" s="3">
        <v>45387</v>
      </c>
      <c r="AC627" s="2" t="s">
        <v>332</v>
      </c>
    </row>
    <row r="628" spans="1:29" ht="75" customHeight="1" x14ac:dyDescent="0.25">
      <c r="A628" s="2">
        <v>2024</v>
      </c>
      <c r="B628" s="3">
        <v>45292</v>
      </c>
      <c r="C628" s="3">
        <v>45382</v>
      </c>
      <c r="D628" s="2" t="s">
        <v>75</v>
      </c>
      <c r="E628" s="7" t="s">
        <v>1199</v>
      </c>
      <c r="F628" s="5" t="s">
        <v>1531</v>
      </c>
      <c r="G628" s="8" t="s">
        <v>1532</v>
      </c>
      <c r="H628" s="16" t="s">
        <v>1533</v>
      </c>
      <c r="I628" s="17" t="s">
        <v>84</v>
      </c>
      <c r="J628" s="9" t="s">
        <v>1827</v>
      </c>
      <c r="K628" s="9" t="s">
        <v>380</v>
      </c>
      <c r="L628" s="9" t="s">
        <v>334</v>
      </c>
      <c r="M628" s="2" t="s">
        <v>87</v>
      </c>
      <c r="N628" s="2" t="s">
        <v>332</v>
      </c>
      <c r="O628" s="5">
        <v>1</v>
      </c>
      <c r="P628" s="4">
        <v>45348</v>
      </c>
      <c r="Q628" s="4">
        <f t="shared" si="36"/>
        <v>45714</v>
      </c>
      <c r="R628" s="2" t="s">
        <v>332</v>
      </c>
      <c r="S628" s="15" t="s">
        <v>2527</v>
      </c>
      <c r="T628" s="12">
        <v>175.75</v>
      </c>
      <c r="U628" s="12">
        <f t="shared" si="34"/>
        <v>175.75</v>
      </c>
      <c r="V628" s="15" t="s">
        <v>782</v>
      </c>
      <c r="W628" s="13" t="s">
        <v>800</v>
      </c>
      <c r="X628" s="13" t="s">
        <v>802</v>
      </c>
      <c r="Y628" s="2" t="s">
        <v>89</v>
      </c>
      <c r="Z628" s="13" t="s">
        <v>802</v>
      </c>
      <c r="AA628" s="2" t="s">
        <v>803</v>
      </c>
      <c r="AB628" s="3">
        <v>45387</v>
      </c>
      <c r="AC628" s="2" t="s">
        <v>332</v>
      </c>
    </row>
    <row r="629" spans="1:29" ht="75" customHeight="1" x14ac:dyDescent="0.25">
      <c r="A629" s="2">
        <v>2024</v>
      </c>
      <c r="B629" s="3">
        <v>45292</v>
      </c>
      <c r="C629" s="3">
        <v>45382</v>
      </c>
      <c r="D629" s="2" t="s">
        <v>75</v>
      </c>
      <c r="E629" s="7" t="s">
        <v>1200</v>
      </c>
      <c r="F629" s="5" t="s">
        <v>1531</v>
      </c>
      <c r="G629" s="8" t="s">
        <v>1532</v>
      </c>
      <c r="H629" s="16" t="s">
        <v>1533</v>
      </c>
      <c r="I629" s="17" t="s">
        <v>84</v>
      </c>
      <c r="J629" s="9" t="s">
        <v>474</v>
      </c>
      <c r="K629" s="9" t="s">
        <v>426</v>
      </c>
      <c r="L629" s="9" t="s">
        <v>380</v>
      </c>
      <c r="M629" s="2" t="s">
        <v>87</v>
      </c>
      <c r="N629" s="2" t="s">
        <v>332</v>
      </c>
      <c r="O629" s="5">
        <v>1</v>
      </c>
      <c r="P629" s="4">
        <v>45348</v>
      </c>
      <c r="Q629" s="4">
        <f t="shared" si="36"/>
        <v>45714</v>
      </c>
      <c r="R629" s="2" t="s">
        <v>332</v>
      </c>
      <c r="S629" s="15" t="s">
        <v>2528</v>
      </c>
      <c r="T629" s="12">
        <v>500</v>
      </c>
      <c r="U629" s="12">
        <f t="shared" si="34"/>
        <v>500</v>
      </c>
      <c r="V629" s="15" t="s">
        <v>783</v>
      </c>
      <c r="W629" s="13" t="s">
        <v>800</v>
      </c>
      <c r="X629" s="13" t="s">
        <v>802</v>
      </c>
      <c r="Y629" s="2" t="s">
        <v>89</v>
      </c>
      <c r="Z629" s="13" t="s">
        <v>802</v>
      </c>
      <c r="AA629" s="2" t="s">
        <v>803</v>
      </c>
      <c r="AB629" s="3">
        <v>45387</v>
      </c>
      <c r="AC629" s="2" t="s">
        <v>332</v>
      </c>
    </row>
    <row r="630" spans="1:29" ht="75" customHeight="1" x14ac:dyDescent="0.25">
      <c r="A630" s="2">
        <v>2024</v>
      </c>
      <c r="B630" s="3">
        <v>45292</v>
      </c>
      <c r="C630" s="3">
        <v>45382</v>
      </c>
      <c r="D630" s="2" t="s">
        <v>75</v>
      </c>
      <c r="E630" s="7" t="s">
        <v>1201</v>
      </c>
      <c r="F630" s="5" t="s">
        <v>1531</v>
      </c>
      <c r="G630" s="8" t="s">
        <v>1532</v>
      </c>
      <c r="H630" s="16" t="s">
        <v>1533</v>
      </c>
      <c r="I630" s="17" t="s">
        <v>84</v>
      </c>
      <c r="J630" s="9" t="s">
        <v>1828</v>
      </c>
      <c r="K630" s="9" t="s">
        <v>334</v>
      </c>
      <c r="L630" s="9" t="s">
        <v>328</v>
      </c>
      <c r="M630" s="2" t="s">
        <v>86</v>
      </c>
      <c r="N630" s="2" t="s">
        <v>332</v>
      </c>
      <c r="O630" s="5">
        <v>1</v>
      </c>
      <c r="P630" s="4">
        <v>45348</v>
      </c>
      <c r="Q630" s="4">
        <f t="shared" si="36"/>
        <v>45714</v>
      </c>
      <c r="R630" s="2" t="s">
        <v>332</v>
      </c>
      <c r="S630" s="15" t="s">
        <v>2529</v>
      </c>
      <c r="T630" s="12">
        <v>180</v>
      </c>
      <c r="U630" s="12">
        <f t="shared" si="34"/>
        <v>180</v>
      </c>
      <c r="V630" s="15" t="s">
        <v>3232</v>
      </c>
      <c r="W630" s="13" t="s">
        <v>800</v>
      </c>
      <c r="X630" s="13" t="s">
        <v>802</v>
      </c>
      <c r="Y630" s="2" t="s">
        <v>89</v>
      </c>
      <c r="Z630" s="13" t="s">
        <v>802</v>
      </c>
      <c r="AA630" s="2" t="s">
        <v>803</v>
      </c>
      <c r="AB630" s="3">
        <v>45387</v>
      </c>
      <c r="AC630" s="2" t="s">
        <v>332</v>
      </c>
    </row>
    <row r="631" spans="1:29" ht="75" customHeight="1" x14ac:dyDescent="0.25">
      <c r="A631" s="2">
        <v>2024</v>
      </c>
      <c r="B631" s="3">
        <v>45292</v>
      </c>
      <c r="C631" s="3">
        <v>45382</v>
      </c>
      <c r="D631" s="2" t="s">
        <v>75</v>
      </c>
      <c r="E631" s="7" t="s">
        <v>1202</v>
      </c>
      <c r="F631" s="5" t="s">
        <v>1531</v>
      </c>
      <c r="G631" s="8" t="s">
        <v>1532</v>
      </c>
      <c r="H631" s="16" t="s">
        <v>1533</v>
      </c>
      <c r="I631" s="17" t="s">
        <v>84</v>
      </c>
      <c r="J631" s="9" t="s">
        <v>1829</v>
      </c>
      <c r="K631" s="9" t="s">
        <v>334</v>
      </c>
      <c r="L631" s="9" t="s">
        <v>513</v>
      </c>
      <c r="M631" s="2" t="s">
        <v>86</v>
      </c>
      <c r="N631" s="2" t="s">
        <v>332</v>
      </c>
      <c r="O631" s="5">
        <v>1</v>
      </c>
      <c r="P631" s="4">
        <v>45348</v>
      </c>
      <c r="Q631" s="4">
        <f t="shared" si="36"/>
        <v>45714</v>
      </c>
      <c r="R631" s="2" t="s">
        <v>332</v>
      </c>
      <c r="S631" s="15" t="s">
        <v>2530</v>
      </c>
      <c r="T631" s="12">
        <v>210.34</v>
      </c>
      <c r="U631" s="12">
        <f t="shared" si="34"/>
        <v>210.34</v>
      </c>
      <c r="V631" s="15" t="s">
        <v>3233</v>
      </c>
      <c r="W631" s="13" t="s">
        <v>800</v>
      </c>
      <c r="X631" s="13" t="s">
        <v>802</v>
      </c>
      <c r="Y631" s="2" t="s">
        <v>89</v>
      </c>
      <c r="Z631" s="13" t="s">
        <v>802</v>
      </c>
      <c r="AA631" s="2" t="s">
        <v>803</v>
      </c>
      <c r="AB631" s="3">
        <v>45387</v>
      </c>
      <c r="AC631" s="2" t="s">
        <v>332</v>
      </c>
    </row>
    <row r="632" spans="1:29" ht="75" customHeight="1" x14ac:dyDescent="0.25">
      <c r="A632" s="2">
        <v>2024</v>
      </c>
      <c r="B632" s="3">
        <v>45292</v>
      </c>
      <c r="C632" s="3">
        <v>45382</v>
      </c>
      <c r="D632" s="2" t="s">
        <v>75</v>
      </c>
      <c r="E632" s="7" t="s">
        <v>1203</v>
      </c>
      <c r="F632" s="5" t="s">
        <v>1531</v>
      </c>
      <c r="G632" s="8" t="s">
        <v>1532</v>
      </c>
      <c r="H632" s="16" t="s">
        <v>1533</v>
      </c>
      <c r="I632" s="17" t="s">
        <v>84</v>
      </c>
      <c r="J632" s="9" t="s">
        <v>1828</v>
      </c>
      <c r="K632" s="9" t="s">
        <v>334</v>
      </c>
      <c r="L632" s="9" t="s">
        <v>328</v>
      </c>
      <c r="M632" s="2" t="s">
        <v>86</v>
      </c>
      <c r="N632" s="2" t="s">
        <v>332</v>
      </c>
      <c r="O632" s="5">
        <v>1</v>
      </c>
      <c r="P632" s="4">
        <v>45348</v>
      </c>
      <c r="Q632" s="4">
        <f t="shared" si="36"/>
        <v>45714</v>
      </c>
      <c r="R632" s="2" t="s">
        <v>332</v>
      </c>
      <c r="S632" s="15" t="s">
        <v>2531</v>
      </c>
      <c r="T632" s="12">
        <v>180</v>
      </c>
      <c r="U632" s="12">
        <f t="shared" si="34"/>
        <v>180</v>
      </c>
      <c r="V632" s="15" t="s">
        <v>3234</v>
      </c>
      <c r="W632" s="13" t="s">
        <v>800</v>
      </c>
      <c r="X632" s="13" t="s">
        <v>802</v>
      </c>
      <c r="Y632" s="2" t="s">
        <v>89</v>
      </c>
      <c r="Z632" s="13" t="s">
        <v>802</v>
      </c>
      <c r="AA632" s="2" t="s">
        <v>803</v>
      </c>
      <c r="AB632" s="3">
        <v>45387</v>
      </c>
      <c r="AC632" s="2" t="s">
        <v>332</v>
      </c>
    </row>
    <row r="633" spans="1:29" ht="75" customHeight="1" x14ac:dyDescent="0.25">
      <c r="A633" s="2">
        <v>2024</v>
      </c>
      <c r="B633" s="3">
        <v>45292</v>
      </c>
      <c r="C633" s="3">
        <v>45382</v>
      </c>
      <c r="D633" s="2" t="s">
        <v>75</v>
      </c>
      <c r="E633" s="7" t="s">
        <v>1204</v>
      </c>
      <c r="F633" s="5" t="s">
        <v>1531</v>
      </c>
      <c r="G633" s="8" t="s">
        <v>1532</v>
      </c>
      <c r="H633" s="16" t="s">
        <v>1533</v>
      </c>
      <c r="I633" s="17" t="s">
        <v>84</v>
      </c>
      <c r="J633" s="9" t="s">
        <v>540</v>
      </c>
      <c r="K633" s="9" t="s">
        <v>380</v>
      </c>
      <c r="L633" s="9" t="s">
        <v>345</v>
      </c>
      <c r="M633" s="2" t="s">
        <v>86</v>
      </c>
      <c r="N633" s="2" t="s">
        <v>332</v>
      </c>
      <c r="O633" s="5">
        <v>1</v>
      </c>
      <c r="P633" s="4">
        <v>45348</v>
      </c>
      <c r="Q633" s="4">
        <f t="shared" si="36"/>
        <v>45714</v>
      </c>
      <c r="R633" s="2" t="s">
        <v>332</v>
      </c>
      <c r="S633" s="15" t="s">
        <v>2532</v>
      </c>
      <c r="T633" s="12">
        <v>180</v>
      </c>
      <c r="U633" s="12">
        <f t="shared" si="34"/>
        <v>180</v>
      </c>
      <c r="V633" s="15" t="s">
        <v>3235</v>
      </c>
      <c r="W633" s="13" t="s">
        <v>800</v>
      </c>
      <c r="X633" s="13" t="s">
        <v>802</v>
      </c>
      <c r="Y633" s="2" t="s">
        <v>89</v>
      </c>
      <c r="Z633" s="13" t="s">
        <v>802</v>
      </c>
      <c r="AA633" s="2" t="s">
        <v>803</v>
      </c>
      <c r="AB633" s="3">
        <v>45387</v>
      </c>
      <c r="AC633" s="2" t="s">
        <v>332</v>
      </c>
    </row>
    <row r="634" spans="1:29" ht="75" customHeight="1" x14ac:dyDescent="0.25">
      <c r="A634" s="2">
        <v>2024</v>
      </c>
      <c r="B634" s="3">
        <v>45292</v>
      </c>
      <c r="C634" s="3">
        <v>45382</v>
      </c>
      <c r="D634" s="2" t="s">
        <v>75</v>
      </c>
      <c r="E634" s="7" t="s">
        <v>1205</v>
      </c>
      <c r="F634" s="5" t="s">
        <v>1531</v>
      </c>
      <c r="G634" s="8" t="s">
        <v>1532</v>
      </c>
      <c r="H634" s="16" t="s">
        <v>1533</v>
      </c>
      <c r="I634" s="17" t="s">
        <v>84</v>
      </c>
      <c r="J634" s="9" t="s">
        <v>1830</v>
      </c>
      <c r="K634" s="9" t="s">
        <v>334</v>
      </c>
      <c r="L634" s="9" t="s">
        <v>328</v>
      </c>
      <c r="M634" s="2" t="s">
        <v>86</v>
      </c>
      <c r="N634" s="2" t="s">
        <v>332</v>
      </c>
      <c r="O634" s="5">
        <v>1</v>
      </c>
      <c r="P634" s="4">
        <v>45348</v>
      </c>
      <c r="Q634" s="4">
        <f t="shared" si="36"/>
        <v>45714</v>
      </c>
      <c r="R634" s="2" t="s">
        <v>332</v>
      </c>
      <c r="S634" s="15" t="s">
        <v>2533</v>
      </c>
      <c r="T634" s="12">
        <v>180</v>
      </c>
      <c r="U634" s="12">
        <f t="shared" si="34"/>
        <v>180</v>
      </c>
      <c r="V634" s="15" t="s">
        <v>3236</v>
      </c>
      <c r="W634" s="13" t="s">
        <v>800</v>
      </c>
      <c r="X634" s="13" t="s">
        <v>802</v>
      </c>
      <c r="Y634" s="2" t="s">
        <v>89</v>
      </c>
      <c r="Z634" s="13" t="s">
        <v>802</v>
      </c>
      <c r="AA634" s="2" t="s">
        <v>803</v>
      </c>
      <c r="AB634" s="3">
        <v>45387</v>
      </c>
      <c r="AC634" s="2" t="s">
        <v>332</v>
      </c>
    </row>
    <row r="635" spans="1:29" ht="75" customHeight="1" x14ac:dyDescent="0.25">
      <c r="A635" s="2">
        <v>2024</v>
      </c>
      <c r="B635" s="3">
        <v>45292</v>
      </c>
      <c r="C635" s="3">
        <v>45382</v>
      </c>
      <c r="D635" s="2" t="s">
        <v>75</v>
      </c>
      <c r="E635" s="7" t="s">
        <v>1206</v>
      </c>
      <c r="F635" s="5" t="s">
        <v>1531</v>
      </c>
      <c r="G635" s="8" t="s">
        <v>1532</v>
      </c>
      <c r="H635" s="16" t="s">
        <v>1533</v>
      </c>
      <c r="I635" s="17" t="s">
        <v>84</v>
      </c>
      <c r="J635" s="9" t="s">
        <v>1830</v>
      </c>
      <c r="K635" s="9" t="s">
        <v>334</v>
      </c>
      <c r="L635" s="9" t="s">
        <v>328</v>
      </c>
      <c r="M635" s="2" t="s">
        <v>86</v>
      </c>
      <c r="N635" s="2" t="s">
        <v>332</v>
      </c>
      <c r="O635" s="5">
        <v>1</v>
      </c>
      <c r="P635" s="4">
        <v>45348</v>
      </c>
      <c r="Q635" s="4">
        <f t="shared" si="36"/>
        <v>45714</v>
      </c>
      <c r="R635" s="2" t="s">
        <v>332</v>
      </c>
      <c r="S635" s="15" t="s">
        <v>2534</v>
      </c>
      <c r="T635" s="12">
        <v>180</v>
      </c>
      <c r="U635" s="12">
        <f t="shared" si="34"/>
        <v>180</v>
      </c>
      <c r="V635" s="15" t="s">
        <v>3237</v>
      </c>
      <c r="W635" s="13" t="s">
        <v>800</v>
      </c>
      <c r="X635" s="13" t="s">
        <v>802</v>
      </c>
      <c r="Y635" s="2" t="s">
        <v>89</v>
      </c>
      <c r="Z635" s="13" t="s">
        <v>802</v>
      </c>
      <c r="AA635" s="2" t="s">
        <v>803</v>
      </c>
      <c r="AB635" s="3">
        <v>45387</v>
      </c>
      <c r="AC635" s="2" t="s">
        <v>332</v>
      </c>
    </row>
    <row r="636" spans="1:29" ht="75" customHeight="1" x14ac:dyDescent="0.25">
      <c r="A636" s="2">
        <v>2024</v>
      </c>
      <c r="B636" s="3">
        <v>45292</v>
      </c>
      <c r="C636" s="3">
        <v>45382</v>
      </c>
      <c r="D636" s="2" t="s">
        <v>75</v>
      </c>
      <c r="E636" s="7" t="s">
        <v>1207</v>
      </c>
      <c r="F636" s="5" t="s">
        <v>1531</v>
      </c>
      <c r="G636" s="8" t="s">
        <v>1532</v>
      </c>
      <c r="H636" s="16" t="s">
        <v>1533</v>
      </c>
      <c r="I636" s="17" t="s">
        <v>84</v>
      </c>
      <c r="J636" s="9" t="s">
        <v>540</v>
      </c>
      <c r="K636" s="9" t="s">
        <v>516</v>
      </c>
      <c r="L636" s="9" t="s">
        <v>1816</v>
      </c>
      <c r="M636" s="2" t="s">
        <v>86</v>
      </c>
      <c r="N636" s="2" t="s">
        <v>332</v>
      </c>
      <c r="O636" s="5">
        <v>1</v>
      </c>
      <c r="P636" s="4">
        <v>45348</v>
      </c>
      <c r="Q636" s="4">
        <f t="shared" si="36"/>
        <v>45714</v>
      </c>
      <c r="R636" s="2" t="s">
        <v>332</v>
      </c>
      <c r="S636" s="15" t="s">
        <v>2535</v>
      </c>
      <c r="T636" s="12">
        <v>345.5</v>
      </c>
      <c r="U636" s="12">
        <f t="shared" si="34"/>
        <v>345.5</v>
      </c>
      <c r="V636" s="15" t="s">
        <v>736</v>
      </c>
      <c r="W636" s="13" t="s">
        <v>800</v>
      </c>
      <c r="X636" s="13" t="s">
        <v>802</v>
      </c>
      <c r="Y636" s="2" t="s">
        <v>89</v>
      </c>
      <c r="Z636" s="13" t="s">
        <v>802</v>
      </c>
      <c r="AA636" s="2" t="s">
        <v>803</v>
      </c>
      <c r="AB636" s="3">
        <v>45387</v>
      </c>
      <c r="AC636" s="2" t="s">
        <v>332</v>
      </c>
    </row>
    <row r="637" spans="1:29" ht="75" customHeight="1" x14ac:dyDescent="0.25">
      <c r="A637" s="2">
        <v>2024</v>
      </c>
      <c r="B637" s="3">
        <v>45292</v>
      </c>
      <c r="C637" s="3">
        <v>45382</v>
      </c>
      <c r="D637" s="2" t="s">
        <v>75</v>
      </c>
      <c r="E637" s="7" t="s">
        <v>1208</v>
      </c>
      <c r="F637" s="5" t="s">
        <v>1531</v>
      </c>
      <c r="G637" s="8" t="s">
        <v>1532</v>
      </c>
      <c r="H637" s="16" t="s">
        <v>1533</v>
      </c>
      <c r="I637" s="17" t="s">
        <v>84</v>
      </c>
      <c r="J637" s="9" t="s">
        <v>1831</v>
      </c>
      <c r="K637" s="9" t="s">
        <v>1832</v>
      </c>
      <c r="L637" s="9" t="s">
        <v>1833</v>
      </c>
      <c r="M637" s="2" t="s">
        <v>87</v>
      </c>
      <c r="N637" s="2" t="s">
        <v>332</v>
      </c>
      <c r="O637" s="5">
        <v>1</v>
      </c>
      <c r="P637" s="4">
        <v>45348</v>
      </c>
      <c r="Q637" s="4">
        <f t="shared" si="36"/>
        <v>45714</v>
      </c>
      <c r="R637" s="2" t="s">
        <v>332</v>
      </c>
      <c r="S637" s="15" t="s">
        <v>2536</v>
      </c>
      <c r="T637" s="12">
        <v>994.6</v>
      </c>
      <c r="U637" s="12">
        <f t="shared" si="34"/>
        <v>994.6</v>
      </c>
      <c r="V637" s="15" t="s">
        <v>737</v>
      </c>
      <c r="W637" s="13" t="s">
        <v>800</v>
      </c>
      <c r="X637" s="13" t="s">
        <v>802</v>
      </c>
      <c r="Y637" s="2" t="s">
        <v>89</v>
      </c>
      <c r="Z637" s="13" t="s">
        <v>802</v>
      </c>
      <c r="AA637" s="2" t="s">
        <v>803</v>
      </c>
      <c r="AB637" s="3">
        <v>45387</v>
      </c>
      <c r="AC637" s="2" t="s">
        <v>332</v>
      </c>
    </row>
    <row r="638" spans="1:29" ht="75" customHeight="1" x14ac:dyDescent="0.25">
      <c r="A638" s="2">
        <v>2024</v>
      </c>
      <c r="B638" s="3">
        <v>45292</v>
      </c>
      <c r="C638" s="3">
        <v>45382</v>
      </c>
      <c r="D638" s="2" t="s">
        <v>75</v>
      </c>
      <c r="E638" s="7" t="s">
        <v>1209</v>
      </c>
      <c r="F638" s="5" t="s">
        <v>1531</v>
      </c>
      <c r="G638" s="8" t="s">
        <v>1532</v>
      </c>
      <c r="H638" s="16" t="s">
        <v>1533</v>
      </c>
      <c r="I638" s="17" t="s">
        <v>84</v>
      </c>
      <c r="J638" s="9" t="s">
        <v>1834</v>
      </c>
      <c r="K638" s="9" t="s">
        <v>528</v>
      </c>
      <c r="L638" s="9" t="s">
        <v>1835</v>
      </c>
      <c r="M638" s="2" t="s">
        <v>87</v>
      </c>
      <c r="N638" s="2" t="s">
        <v>332</v>
      </c>
      <c r="O638" s="5">
        <v>1</v>
      </c>
      <c r="P638" s="4">
        <v>45348</v>
      </c>
      <c r="Q638" s="4">
        <f t="shared" si="36"/>
        <v>45714</v>
      </c>
      <c r="R638" s="2" t="s">
        <v>332</v>
      </c>
      <c r="S638" s="15" t="s">
        <v>2537</v>
      </c>
      <c r="T638" s="12">
        <v>281.22000000000003</v>
      </c>
      <c r="U638" s="12">
        <f t="shared" si="34"/>
        <v>281.22000000000003</v>
      </c>
      <c r="V638" s="15" t="s">
        <v>3238</v>
      </c>
      <c r="W638" s="13" t="s">
        <v>800</v>
      </c>
      <c r="X638" s="13" t="s">
        <v>802</v>
      </c>
      <c r="Y638" s="2" t="s">
        <v>89</v>
      </c>
      <c r="Z638" s="13" t="s">
        <v>802</v>
      </c>
      <c r="AA638" s="2" t="s">
        <v>803</v>
      </c>
      <c r="AB638" s="3">
        <v>45387</v>
      </c>
      <c r="AC638" s="2" t="s">
        <v>332</v>
      </c>
    </row>
    <row r="639" spans="1:29" ht="75" customHeight="1" x14ac:dyDescent="0.25">
      <c r="A639" s="2">
        <v>2024</v>
      </c>
      <c r="B639" s="3">
        <v>45292</v>
      </c>
      <c r="C639" s="3">
        <v>45382</v>
      </c>
      <c r="D639" s="2" t="s">
        <v>75</v>
      </c>
      <c r="E639" s="7" t="s">
        <v>1210</v>
      </c>
      <c r="F639" s="5" t="s">
        <v>1531</v>
      </c>
      <c r="G639" s="8" t="s">
        <v>1532</v>
      </c>
      <c r="H639" s="16" t="s">
        <v>1533</v>
      </c>
      <c r="I639" s="17" t="s">
        <v>84</v>
      </c>
      <c r="J639" s="9" t="s">
        <v>1836</v>
      </c>
      <c r="K639" s="9" t="s">
        <v>1546</v>
      </c>
      <c r="L639" s="9" t="s">
        <v>345</v>
      </c>
      <c r="M639" s="2" t="s">
        <v>86</v>
      </c>
      <c r="N639" s="2" t="s">
        <v>332</v>
      </c>
      <c r="O639" s="5">
        <v>1</v>
      </c>
      <c r="P639" s="4">
        <v>45348</v>
      </c>
      <c r="Q639" s="4">
        <f t="shared" si="36"/>
        <v>45714</v>
      </c>
      <c r="R639" s="2" t="s">
        <v>332</v>
      </c>
      <c r="S639" s="15" t="s">
        <v>2538</v>
      </c>
      <c r="T639" s="12">
        <v>504.75</v>
      </c>
      <c r="U639" s="12">
        <f t="shared" si="34"/>
        <v>504.75</v>
      </c>
      <c r="V639" s="15" t="s">
        <v>739</v>
      </c>
      <c r="W639" s="13" t="s">
        <v>800</v>
      </c>
      <c r="X639" s="13" t="s">
        <v>802</v>
      </c>
      <c r="Y639" s="2" t="s">
        <v>89</v>
      </c>
      <c r="Z639" s="13" t="s">
        <v>802</v>
      </c>
      <c r="AA639" s="2" t="s">
        <v>803</v>
      </c>
      <c r="AB639" s="3">
        <v>45387</v>
      </c>
      <c r="AC639" s="2" t="s">
        <v>332</v>
      </c>
    </row>
    <row r="640" spans="1:29" ht="75" customHeight="1" x14ac:dyDescent="0.25">
      <c r="A640" s="2">
        <v>2024</v>
      </c>
      <c r="B640" s="3">
        <v>45292</v>
      </c>
      <c r="C640" s="3">
        <v>45382</v>
      </c>
      <c r="D640" s="2" t="s">
        <v>75</v>
      </c>
      <c r="E640" s="7" t="s">
        <v>1211</v>
      </c>
      <c r="F640" s="5" t="s">
        <v>1531</v>
      </c>
      <c r="G640" s="8" t="s">
        <v>1532</v>
      </c>
      <c r="H640" s="16" t="s">
        <v>1533</v>
      </c>
      <c r="I640" s="17" t="s">
        <v>84</v>
      </c>
      <c r="J640" s="9" t="s">
        <v>498</v>
      </c>
      <c r="K640" s="9" t="s">
        <v>345</v>
      </c>
      <c r="L640" s="9" t="s">
        <v>1837</v>
      </c>
      <c r="M640" s="2" t="s">
        <v>86</v>
      </c>
      <c r="N640" s="2" t="s">
        <v>332</v>
      </c>
      <c r="O640" s="5">
        <v>1</v>
      </c>
      <c r="P640" s="4">
        <v>45348</v>
      </c>
      <c r="Q640" s="4">
        <f t="shared" si="36"/>
        <v>45714</v>
      </c>
      <c r="R640" s="2" t="s">
        <v>332</v>
      </c>
      <c r="S640" s="15" t="s">
        <v>2539</v>
      </c>
      <c r="T640" s="12">
        <v>730.37</v>
      </c>
      <c r="U640" s="12">
        <f t="shared" si="34"/>
        <v>730.37</v>
      </c>
      <c r="V640" s="15" t="s">
        <v>740</v>
      </c>
      <c r="W640" s="13" t="s">
        <v>800</v>
      </c>
      <c r="X640" s="13" t="s">
        <v>802</v>
      </c>
      <c r="Y640" s="2" t="s">
        <v>89</v>
      </c>
      <c r="Z640" s="13" t="s">
        <v>802</v>
      </c>
      <c r="AA640" s="2" t="s">
        <v>803</v>
      </c>
      <c r="AB640" s="3">
        <v>45387</v>
      </c>
      <c r="AC640" s="2" t="s">
        <v>332</v>
      </c>
    </row>
    <row r="641" spans="1:29" ht="75" customHeight="1" x14ac:dyDescent="0.25">
      <c r="A641" s="2">
        <v>2024</v>
      </c>
      <c r="B641" s="3">
        <v>45292</v>
      </c>
      <c r="C641" s="3">
        <v>45382</v>
      </c>
      <c r="D641" s="2" t="s">
        <v>75</v>
      </c>
      <c r="E641" s="7" t="s">
        <v>1212</v>
      </c>
      <c r="F641" s="5" t="s">
        <v>1531</v>
      </c>
      <c r="G641" s="8" t="s">
        <v>1532</v>
      </c>
      <c r="H641" s="16" t="s">
        <v>1533</v>
      </c>
      <c r="I641" s="17" t="s">
        <v>84</v>
      </c>
      <c r="J641" s="9" t="s">
        <v>1838</v>
      </c>
      <c r="K641" s="9" t="s">
        <v>528</v>
      </c>
      <c r="L641" s="9" t="s">
        <v>1546</v>
      </c>
      <c r="M641" s="2" t="s">
        <v>87</v>
      </c>
      <c r="N641" s="2" t="s">
        <v>332</v>
      </c>
      <c r="O641" s="5">
        <v>1</v>
      </c>
      <c r="P641" s="4">
        <v>45348</v>
      </c>
      <c r="Q641" s="4">
        <f t="shared" si="36"/>
        <v>45714</v>
      </c>
      <c r="R641" s="2" t="s">
        <v>332</v>
      </c>
      <c r="S641" s="15" t="s">
        <v>2540</v>
      </c>
      <c r="T641" s="12">
        <v>282.17</v>
      </c>
      <c r="U641" s="12">
        <f t="shared" si="34"/>
        <v>282.17</v>
      </c>
      <c r="V641" s="15" t="s">
        <v>741</v>
      </c>
      <c r="W641" s="13" t="s">
        <v>800</v>
      </c>
      <c r="X641" s="13" t="s">
        <v>802</v>
      </c>
      <c r="Y641" s="2" t="s">
        <v>89</v>
      </c>
      <c r="Z641" s="13" t="s">
        <v>802</v>
      </c>
      <c r="AA641" s="2" t="s">
        <v>803</v>
      </c>
      <c r="AB641" s="3">
        <v>45387</v>
      </c>
      <c r="AC641" s="2" t="s">
        <v>332</v>
      </c>
    </row>
    <row r="642" spans="1:29" ht="75" customHeight="1" x14ac:dyDescent="0.25">
      <c r="A642" s="2">
        <v>2024</v>
      </c>
      <c r="B642" s="3">
        <v>45292</v>
      </c>
      <c r="C642" s="3">
        <v>45382</v>
      </c>
      <c r="D642" s="2" t="s">
        <v>75</v>
      </c>
      <c r="E642" s="7" t="s">
        <v>1213</v>
      </c>
      <c r="F642" s="5" t="s">
        <v>1531</v>
      </c>
      <c r="G642" s="8" t="s">
        <v>1532</v>
      </c>
      <c r="H642" s="16" t="s">
        <v>1533</v>
      </c>
      <c r="I642" s="17" t="s">
        <v>84</v>
      </c>
      <c r="J642" s="9" t="s">
        <v>1839</v>
      </c>
      <c r="K642" s="9" t="s">
        <v>1840</v>
      </c>
      <c r="L642" s="9" t="s">
        <v>1693</v>
      </c>
      <c r="M642" s="2" t="s">
        <v>87</v>
      </c>
      <c r="N642" s="2" t="s">
        <v>332</v>
      </c>
      <c r="O642" s="5">
        <v>1</v>
      </c>
      <c r="P642" s="4">
        <v>45348</v>
      </c>
      <c r="Q642" s="4">
        <f t="shared" si="36"/>
        <v>45714</v>
      </c>
      <c r="R642" s="2" t="s">
        <v>332</v>
      </c>
      <c r="S642" s="15" t="s">
        <v>2541</v>
      </c>
      <c r="T642" s="12">
        <v>187.12</v>
      </c>
      <c r="U642" s="12">
        <f t="shared" si="34"/>
        <v>187.12</v>
      </c>
      <c r="V642" s="15" t="s">
        <v>3239</v>
      </c>
      <c r="W642" s="13" t="s">
        <v>800</v>
      </c>
      <c r="X642" s="13" t="s">
        <v>802</v>
      </c>
      <c r="Y642" s="2" t="s">
        <v>89</v>
      </c>
      <c r="Z642" s="13" t="s">
        <v>802</v>
      </c>
      <c r="AA642" s="2" t="s">
        <v>803</v>
      </c>
      <c r="AB642" s="3">
        <v>45387</v>
      </c>
      <c r="AC642" s="2" t="s">
        <v>332</v>
      </c>
    </row>
    <row r="643" spans="1:29" ht="75" customHeight="1" x14ac:dyDescent="0.25">
      <c r="A643" s="2">
        <v>2024</v>
      </c>
      <c r="B643" s="3">
        <v>45292</v>
      </c>
      <c r="C643" s="3">
        <v>45382</v>
      </c>
      <c r="D643" s="2" t="s">
        <v>75</v>
      </c>
      <c r="E643" s="7" t="s">
        <v>1214</v>
      </c>
      <c r="F643" s="5" t="s">
        <v>1531</v>
      </c>
      <c r="G643" s="8" t="s">
        <v>1532</v>
      </c>
      <c r="H643" s="16" t="s">
        <v>1533</v>
      </c>
      <c r="I643" s="17" t="s">
        <v>84</v>
      </c>
      <c r="J643" s="9" t="s">
        <v>1841</v>
      </c>
      <c r="K643" s="9" t="s">
        <v>378</v>
      </c>
      <c r="L643" s="9" t="s">
        <v>345</v>
      </c>
      <c r="M643" s="2" t="s">
        <v>86</v>
      </c>
      <c r="N643" s="2" t="s">
        <v>332</v>
      </c>
      <c r="O643" s="5">
        <v>1</v>
      </c>
      <c r="P643" s="4">
        <v>45345</v>
      </c>
      <c r="Q643" s="4">
        <f t="shared" si="36"/>
        <v>45711</v>
      </c>
      <c r="R643" s="2" t="s">
        <v>332</v>
      </c>
      <c r="S643" s="15" t="s">
        <v>2542</v>
      </c>
      <c r="T643" s="12">
        <v>1207.4000000000001</v>
      </c>
      <c r="U643" s="12">
        <f t="shared" si="34"/>
        <v>1207.4000000000001</v>
      </c>
      <c r="V643" s="15" t="s">
        <v>785</v>
      </c>
      <c r="W643" s="13" t="s">
        <v>800</v>
      </c>
      <c r="X643" s="13" t="s">
        <v>802</v>
      </c>
      <c r="Y643" s="2" t="s">
        <v>89</v>
      </c>
      <c r="Z643" s="13" t="s">
        <v>802</v>
      </c>
      <c r="AA643" s="2" t="s">
        <v>803</v>
      </c>
      <c r="AB643" s="3">
        <v>45387</v>
      </c>
      <c r="AC643" s="2" t="s">
        <v>332</v>
      </c>
    </row>
    <row r="644" spans="1:29" ht="75" customHeight="1" x14ac:dyDescent="0.25">
      <c r="A644" s="2">
        <v>2024</v>
      </c>
      <c r="B644" s="3">
        <v>45292</v>
      </c>
      <c r="C644" s="3">
        <v>45382</v>
      </c>
      <c r="D644" s="2" t="s">
        <v>75</v>
      </c>
      <c r="E644" s="7" t="s">
        <v>1215</v>
      </c>
      <c r="F644" s="5" t="s">
        <v>1531</v>
      </c>
      <c r="G644" s="8" t="s">
        <v>1532</v>
      </c>
      <c r="H644" s="16" t="s">
        <v>1533</v>
      </c>
      <c r="I644" s="17" t="s">
        <v>84</v>
      </c>
      <c r="J644" s="9" t="s">
        <v>400</v>
      </c>
      <c r="K644" s="9" t="s">
        <v>537</v>
      </c>
      <c r="L644" s="9" t="s">
        <v>1842</v>
      </c>
      <c r="M644" s="2" t="s">
        <v>87</v>
      </c>
      <c r="N644" s="2" t="s">
        <v>332</v>
      </c>
      <c r="O644" s="5">
        <v>1</v>
      </c>
      <c r="P644" s="4">
        <v>45349</v>
      </c>
      <c r="Q644" s="4">
        <f t="shared" si="36"/>
        <v>45715</v>
      </c>
      <c r="R644" s="2" t="s">
        <v>332</v>
      </c>
      <c r="S644" s="15" t="s">
        <v>2543</v>
      </c>
      <c r="T644" s="12">
        <v>702.75</v>
      </c>
      <c r="U644" s="12">
        <f t="shared" si="34"/>
        <v>702.75</v>
      </c>
      <c r="V644" s="15" t="s">
        <v>786</v>
      </c>
      <c r="W644" s="13" t="s">
        <v>800</v>
      </c>
      <c r="X644" s="13" t="s">
        <v>802</v>
      </c>
      <c r="Y644" s="2" t="s">
        <v>89</v>
      </c>
      <c r="Z644" s="13" t="s">
        <v>802</v>
      </c>
      <c r="AA644" s="2" t="s">
        <v>803</v>
      </c>
      <c r="AB644" s="3">
        <v>45387</v>
      </c>
      <c r="AC644" s="2" t="s">
        <v>332</v>
      </c>
    </row>
    <row r="645" spans="1:29" ht="75" customHeight="1" x14ac:dyDescent="0.25">
      <c r="A645" s="2">
        <v>2024</v>
      </c>
      <c r="B645" s="3">
        <v>45292</v>
      </c>
      <c r="C645" s="3">
        <v>45382</v>
      </c>
      <c r="D645" s="2" t="s">
        <v>75</v>
      </c>
      <c r="E645" s="7" t="s">
        <v>1216</v>
      </c>
      <c r="F645" s="5" t="s">
        <v>1531</v>
      </c>
      <c r="G645" s="8" t="s">
        <v>1532</v>
      </c>
      <c r="H645" s="16" t="s">
        <v>1533</v>
      </c>
      <c r="I645" s="17" t="s">
        <v>84</v>
      </c>
      <c r="J645" s="9" t="s">
        <v>1555</v>
      </c>
      <c r="K645" s="9" t="s">
        <v>391</v>
      </c>
      <c r="L645" s="9" t="s">
        <v>1556</v>
      </c>
      <c r="M645" s="2" t="s">
        <v>86</v>
      </c>
      <c r="N645" s="2" t="s">
        <v>332</v>
      </c>
      <c r="O645" s="5">
        <v>1</v>
      </c>
      <c r="P645" s="4">
        <v>45348</v>
      </c>
      <c r="Q645" s="4">
        <f>P645+366</f>
        <v>45714</v>
      </c>
      <c r="R645" s="2" t="s">
        <v>332</v>
      </c>
      <c r="S645" s="15" t="s">
        <v>2544</v>
      </c>
      <c r="T645" s="12">
        <v>180</v>
      </c>
      <c r="U645" s="12">
        <f>T645</f>
        <v>180</v>
      </c>
      <c r="V645" s="15" t="s">
        <v>3240</v>
      </c>
      <c r="W645" s="13" t="s">
        <v>800</v>
      </c>
      <c r="X645" s="13" t="s">
        <v>802</v>
      </c>
      <c r="Y645" s="2" t="s">
        <v>89</v>
      </c>
      <c r="Z645" s="13" t="s">
        <v>802</v>
      </c>
      <c r="AA645" s="2" t="s">
        <v>803</v>
      </c>
      <c r="AB645" s="3">
        <v>45387</v>
      </c>
      <c r="AC645" s="2" t="s">
        <v>332</v>
      </c>
    </row>
    <row r="646" spans="1:29" ht="75" customHeight="1" x14ac:dyDescent="0.25">
      <c r="A646" s="2">
        <v>2024</v>
      </c>
      <c r="B646" s="3">
        <v>45292</v>
      </c>
      <c r="C646" s="3">
        <v>45382</v>
      </c>
      <c r="D646" s="2" t="s">
        <v>75</v>
      </c>
      <c r="E646" s="7" t="s">
        <v>1217</v>
      </c>
      <c r="F646" s="5" t="s">
        <v>1531</v>
      </c>
      <c r="G646" s="8" t="s">
        <v>1532</v>
      </c>
      <c r="H646" s="16" t="s">
        <v>1533</v>
      </c>
      <c r="I646" s="17" t="s">
        <v>84</v>
      </c>
      <c r="J646" s="9" t="s">
        <v>1555</v>
      </c>
      <c r="K646" s="9" t="s">
        <v>391</v>
      </c>
      <c r="L646" s="9" t="s">
        <v>1556</v>
      </c>
      <c r="M646" s="2" t="s">
        <v>86</v>
      </c>
      <c r="N646" s="2" t="s">
        <v>332</v>
      </c>
      <c r="O646" s="5">
        <v>1</v>
      </c>
      <c r="P646" s="4">
        <v>45348</v>
      </c>
      <c r="Q646" s="4">
        <f>P646+366</f>
        <v>45714</v>
      </c>
      <c r="R646" s="2" t="s">
        <v>332</v>
      </c>
      <c r="S646" s="15" t="s">
        <v>2545</v>
      </c>
      <c r="T646" s="12">
        <v>180</v>
      </c>
      <c r="U646" s="12">
        <f>T646</f>
        <v>180</v>
      </c>
      <c r="V646" s="15" t="s">
        <v>3241</v>
      </c>
      <c r="W646" s="13" t="s">
        <v>800</v>
      </c>
      <c r="X646" s="13" t="s">
        <v>802</v>
      </c>
      <c r="Y646" s="2" t="s">
        <v>89</v>
      </c>
      <c r="Z646" s="13" t="s">
        <v>802</v>
      </c>
      <c r="AA646" s="2" t="s">
        <v>803</v>
      </c>
      <c r="AB646" s="3">
        <v>45387</v>
      </c>
      <c r="AC646" s="2" t="s">
        <v>332</v>
      </c>
    </row>
    <row r="647" spans="1:29" ht="75" customHeight="1" x14ac:dyDescent="0.25">
      <c r="A647" s="2">
        <v>2024</v>
      </c>
      <c r="B647" s="3">
        <v>45292</v>
      </c>
      <c r="C647" s="3">
        <v>45382</v>
      </c>
      <c r="D647" s="2" t="s">
        <v>75</v>
      </c>
      <c r="E647" s="7" t="s">
        <v>1218</v>
      </c>
      <c r="F647" s="5" t="s">
        <v>1531</v>
      </c>
      <c r="G647" s="8" t="s">
        <v>1532</v>
      </c>
      <c r="H647" s="16" t="s">
        <v>1533</v>
      </c>
      <c r="I647" s="17" t="s">
        <v>84</v>
      </c>
      <c r="J647" s="9" t="s">
        <v>1555</v>
      </c>
      <c r="K647" s="9" t="s">
        <v>391</v>
      </c>
      <c r="L647" s="9" t="s">
        <v>1556</v>
      </c>
      <c r="M647" s="2" t="s">
        <v>86</v>
      </c>
      <c r="N647" s="2" t="s">
        <v>332</v>
      </c>
      <c r="O647" s="5">
        <v>1</v>
      </c>
      <c r="P647" s="4">
        <v>45348</v>
      </c>
      <c r="Q647" s="4">
        <f>P647+366</f>
        <v>45714</v>
      </c>
      <c r="R647" s="2" t="s">
        <v>332</v>
      </c>
      <c r="S647" s="15" t="s">
        <v>2546</v>
      </c>
      <c r="T647" s="12">
        <v>180</v>
      </c>
      <c r="U647" s="12">
        <f>T647</f>
        <v>180</v>
      </c>
      <c r="V647" s="15" t="s">
        <v>3242</v>
      </c>
      <c r="W647" s="13" t="s">
        <v>800</v>
      </c>
      <c r="X647" s="13" t="s">
        <v>802</v>
      </c>
      <c r="Y647" s="2" t="s">
        <v>89</v>
      </c>
      <c r="Z647" s="13" t="s">
        <v>802</v>
      </c>
      <c r="AA647" s="2" t="s">
        <v>803</v>
      </c>
      <c r="AB647" s="3">
        <v>45387</v>
      </c>
      <c r="AC647" s="2" t="s">
        <v>332</v>
      </c>
    </row>
    <row r="648" spans="1:29" ht="75" customHeight="1" x14ac:dyDescent="0.25">
      <c r="A648" s="2">
        <v>2024</v>
      </c>
      <c r="B648" s="3">
        <v>45292</v>
      </c>
      <c r="C648" s="3">
        <v>45382</v>
      </c>
      <c r="D648" s="2" t="s">
        <v>75</v>
      </c>
      <c r="E648" s="7" t="s">
        <v>1219</v>
      </c>
      <c r="F648" s="5" t="s">
        <v>1531</v>
      </c>
      <c r="G648" s="8" t="s">
        <v>1532</v>
      </c>
      <c r="H648" s="16" t="s">
        <v>1533</v>
      </c>
      <c r="I648" s="17" t="s">
        <v>84</v>
      </c>
      <c r="J648" s="9" t="s">
        <v>1555</v>
      </c>
      <c r="K648" s="9" t="s">
        <v>391</v>
      </c>
      <c r="L648" s="9" t="s">
        <v>1556</v>
      </c>
      <c r="M648" s="2" t="s">
        <v>86</v>
      </c>
      <c r="N648" s="2" t="s">
        <v>332</v>
      </c>
      <c r="O648" s="5">
        <v>1</v>
      </c>
      <c r="P648" s="4">
        <v>45348</v>
      </c>
      <c r="Q648" s="4">
        <f>P648+366</f>
        <v>45714</v>
      </c>
      <c r="R648" s="2" t="s">
        <v>332</v>
      </c>
      <c r="S648" s="15" t="s">
        <v>2547</v>
      </c>
      <c r="T648" s="12">
        <v>180</v>
      </c>
      <c r="U648" s="12">
        <f>T648</f>
        <v>180</v>
      </c>
      <c r="V648" s="15" t="s">
        <v>3243</v>
      </c>
      <c r="W648" s="13" t="s">
        <v>800</v>
      </c>
      <c r="X648" s="13" t="s">
        <v>802</v>
      </c>
      <c r="Y648" s="2" t="s">
        <v>89</v>
      </c>
      <c r="Z648" s="13" t="s">
        <v>802</v>
      </c>
      <c r="AA648" s="2" t="s">
        <v>803</v>
      </c>
      <c r="AB648" s="3">
        <v>45387</v>
      </c>
      <c r="AC648" s="2" t="s">
        <v>332</v>
      </c>
    </row>
    <row r="649" spans="1:29" ht="75" customHeight="1" x14ac:dyDescent="0.25">
      <c r="A649" s="2">
        <v>2024</v>
      </c>
      <c r="B649" s="3">
        <v>45292</v>
      </c>
      <c r="C649" s="3">
        <v>45382</v>
      </c>
      <c r="D649" s="2" t="s">
        <v>75</v>
      </c>
      <c r="E649" s="7" t="s">
        <v>1220</v>
      </c>
      <c r="F649" s="5" t="s">
        <v>1531</v>
      </c>
      <c r="G649" s="8" t="s">
        <v>1532</v>
      </c>
      <c r="H649" s="16" t="s">
        <v>1533</v>
      </c>
      <c r="I649" s="17" t="s">
        <v>84</v>
      </c>
      <c r="J649" s="9" t="s">
        <v>1555</v>
      </c>
      <c r="K649" s="9" t="s">
        <v>391</v>
      </c>
      <c r="L649" s="9" t="s">
        <v>1556</v>
      </c>
      <c r="M649" s="2" t="s">
        <v>86</v>
      </c>
      <c r="N649" s="2" t="s">
        <v>332</v>
      </c>
      <c r="O649" s="5">
        <v>1</v>
      </c>
      <c r="P649" s="4">
        <v>45348</v>
      </c>
      <c r="Q649" s="4">
        <f>P649+366</f>
        <v>45714</v>
      </c>
      <c r="R649" s="2" t="s">
        <v>332</v>
      </c>
      <c r="S649" s="15" t="s">
        <v>2548</v>
      </c>
      <c r="T649" s="12">
        <v>180</v>
      </c>
      <c r="U649" s="12">
        <f>T649</f>
        <v>180</v>
      </c>
      <c r="V649" s="15" t="s">
        <v>3244</v>
      </c>
      <c r="W649" s="13" t="s">
        <v>800</v>
      </c>
      <c r="X649" s="13" t="s">
        <v>802</v>
      </c>
      <c r="Y649" s="2" t="s">
        <v>89</v>
      </c>
      <c r="Z649" s="13" t="s">
        <v>802</v>
      </c>
      <c r="AA649" s="2" t="s">
        <v>803</v>
      </c>
      <c r="AB649" s="3">
        <v>45387</v>
      </c>
      <c r="AC649" s="2" t="s">
        <v>332</v>
      </c>
    </row>
    <row r="650" spans="1:29" ht="75" customHeight="1" x14ac:dyDescent="0.25">
      <c r="A650" s="2">
        <v>2024</v>
      </c>
      <c r="B650" s="3">
        <v>45292</v>
      </c>
      <c r="C650" s="3">
        <v>45382</v>
      </c>
      <c r="D650" s="2" t="s">
        <v>75</v>
      </c>
      <c r="E650" s="7" t="s">
        <v>1221</v>
      </c>
      <c r="F650" s="5" t="s">
        <v>1531</v>
      </c>
      <c r="G650" s="8" t="s">
        <v>1532</v>
      </c>
      <c r="H650" s="16" t="s">
        <v>1533</v>
      </c>
      <c r="I650" s="17" t="s">
        <v>84</v>
      </c>
      <c r="J650" s="9" t="s">
        <v>1555</v>
      </c>
      <c r="K650" s="9" t="s">
        <v>391</v>
      </c>
      <c r="L650" s="9" t="s">
        <v>1556</v>
      </c>
      <c r="M650" s="2" t="s">
        <v>86</v>
      </c>
      <c r="N650" s="2" t="s">
        <v>332</v>
      </c>
      <c r="O650" s="5">
        <v>1</v>
      </c>
      <c r="P650" s="4">
        <v>45348</v>
      </c>
      <c r="Q650" s="4">
        <f t="shared" ref="Q650:Q655" si="37">P650+366</f>
        <v>45714</v>
      </c>
      <c r="R650" s="2" t="s">
        <v>332</v>
      </c>
      <c r="S650" s="15" t="s">
        <v>2549</v>
      </c>
      <c r="T650" s="12">
        <v>180</v>
      </c>
      <c r="U650" s="12">
        <f t="shared" ref="U650:U655" si="38">T650</f>
        <v>180</v>
      </c>
      <c r="V650" s="15" t="s">
        <v>3245</v>
      </c>
      <c r="W650" s="13" t="s">
        <v>800</v>
      </c>
      <c r="X650" s="13" t="s">
        <v>802</v>
      </c>
      <c r="Y650" s="2" t="s">
        <v>89</v>
      </c>
      <c r="Z650" s="13" t="s">
        <v>802</v>
      </c>
      <c r="AA650" s="2" t="s">
        <v>803</v>
      </c>
      <c r="AB650" s="3">
        <v>45387</v>
      </c>
      <c r="AC650" s="2" t="s">
        <v>332</v>
      </c>
    </row>
    <row r="651" spans="1:29" ht="75" customHeight="1" x14ac:dyDescent="0.25">
      <c r="A651" s="2">
        <v>2024</v>
      </c>
      <c r="B651" s="3">
        <v>45292</v>
      </c>
      <c r="C651" s="3">
        <v>45382</v>
      </c>
      <c r="D651" s="2" t="s">
        <v>75</v>
      </c>
      <c r="E651" s="7" t="s">
        <v>1222</v>
      </c>
      <c r="F651" s="5" t="s">
        <v>1531</v>
      </c>
      <c r="G651" s="8" t="s">
        <v>1532</v>
      </c>
      <c r="H651" s="16" t="s">
        <v>1533</v>
      </c>
      <c r="I651" s="17" t="s">
        <v>84</v>
      </c>
      <c r="J651" s="9" t="s">
        <v>1555</v>
      </c>
      <c r="K651" s="9" t="s">
        <v>391</v>
      </c>
      <c r="L651" s="9" t="s">
        <v>1556</v>
      </c>
      <c r="M651" s="2" t="s">
        <v>86</v>
      </c>
      <c r="N651" s="2" t="s">
        <v>332</v>
      </c>
      <c r="O651" s="5">
        <v>1</v>
      </c>
      <c r="P651" s="4">
        <v>45348</v>
      </c>
      <c r="Q651" s="4">
        <f t="shared" si="37"/>
        <v>45714</v>
      </c>
      <c r="R651" s="2" t="s">
        <v>332</v>
      </c>
      <c r="S651" s="15" t="s">
        <v>2550</v>
      </c>
      <c r="T651" s="12">
        <v>180</v>
      </c>
      <c r="U651" s="12">
        <f t="shared" si="38"/>
        <v>180</v>
      </c>
      <c r="V651" s="15" t="s">
        <v>3246</v>
      </c>
      <c r="W651" s="13" t="s">
        <v>800</v>
      </c>
      <c r="X651" s="13" t="s">
        <v>802</v>
      </c>
      <c r="Y651" s="2" t="s">
        <v>89</v>
      </c>
      <c r="Z651" s="13" t="s">
        <v>802</v>
      </c>
      <c r="AA651" s="2" t="s">
        <v>803</v>
      </c>
      <c r="AB651" s="3">
        <v>45387</v>
      </c>
      <c r="AC651" s="2" t="s">
        <v>332</v>
      </c>
    </row>
    <row r="652" spans="1:29" ht="75" customHeight="1" x14ac:dyDescent="0.25">
      <c r="A652" s="2">
        <v>2024</v>
      </c>
      <c r="B652" s="3">
        <v>45292</v>
      </c>
      <c r="C652" s="3">
        <v>45382</v>
      </c>
      <c r="D652" s="2" t="s">
        <v>75</v>
      </c>
      <c r="E652" s="7" t="s">
        <v>1223</v>
      </c>
      <c r="F652" s="5" t="s">
        <v>1531</v>
      </c>
      <c r="G652" s="8" t="s">
        <v>1532</v>
      </c>
      <c r="H652" s="16" t="s">
        <v>1533</v>
      </c>
      <c r="I652" s="17" t="s">
        <v>84</v>
      </c>
      <c r="J652" s="9" t="s">
        <v>1555</v>
      </c>
      <c r="K652" s="9" t="s">
        <v>391</v>
      </c>
      <c r="L652" s="9" t="s">
        <v>1556</v>
      </c>
      <c r="M652" s="2" t="s">
        <v>86</v>
      </c>
      <c r="N652" s="2" t="s">
        <v>332</v>
      </c>
      <c r="O652" s="5">
        <v>1</v>
      </c>
      <c r="P652" s="4">
        <v>45348</v>
      </c>
      <c r="Q652" s="4">
        <f t="shared" si="37"/>
        <v>45714</v>
      </c>
      <c r="R652" s="2" t="s">
        <v>332</v>
      </c>
      <c r="S652" s="15" t="s">
        <v>2551</v>
      </c>
      <c r="T652" s="12">
        <v>180</v>
      </c>
      <c r="U652" s="12">
        <f t="shared" si="38"/>
        <v>180</v>
      </c>
      <c r="V652" s="15" t="s">
        <v>3247</v>
      </c>
      <c r="W652" s="13" t="s">
        <v>800</v>
      </c>
      <c r="X652" s="13" t="s">
        <v>802</v>
      </c>
      <c r="Y652" s="2" t="s">
        <v>89</v>
      </c>
      <c r="Z652" s="13" t="s">
        <v>802</v>
      </c>
      <c r="AA652" s="2" t="s">
        <v>803</v>
      </c>
      <c r="AB652" s="3">
        <v>45387</v>
      </c>
      <c r="AC652" s="2" t="s">
        <v>332</v>
      </c>
    </row>
    <row r="653" spans="1:29" ht="75" customHeight="1" x14ac:dyDescent="0.25">
      <c r="A653" s="2">
        <v>2024</v>
      </c>
      <c r="B653" s="3">
        <v>45292</v>
      </c>
      <c r="C653" s="3">
        <v>45382</v>
      </c>
      <c r="D653" s="2" t="s">
        <v>75</v>
      </c>
      <c r="E653" s="7" t="s">
        <v>1224</v>
      </c>
      <c r="F653" s="5" t="s">
        <v>1531</v>
      </c>
      <c r="G653" s="8" t="s">
        <v>1532</v>
      </c>
      <c r="H653" s="16" t="s">
        <v>1533</v>
      </c>
      <c r="I653" s="17" t="s">
        <v>84</v>
      </c>
      <c r="J653" s="9" t="s">
        <v>1555</v>
      </c>
      <c r="K653" s="9" t="s">
        <v>391</v>
      </c>
      <c r="L653" s="9" t="s">
        <v>1556</v>
      </c>
      <c r="M653" s="2" t="s">
        <v>86</v>
      </c>
      <c r="N653" s="2" t="s">
        <v>332</v>
      </c>
      <c r="O653" s="5">
        <v>1</v>
      </c>
      <c r="P653" s="4">
        <v>45348</v>
      </c>
      <c r="Q653" s="4">
        <f t="shared" si="37"/>
        <v>45714</v>
      </c>
      <c r="R653" s="2" t="s">
        <v>332</v>
      </c>
      <c r="S653" s="15" t="s">
        <v>2552</v>
      </c>
      <c r="T653" s="12">
        <v>180</v>
      </c>
      <c r="U653" s="12">
        <f t="shared" si="38"/>
        <v>180</v>
      </c>
      <c r="V653" s="15" t="s">
        <v>3248</v>
      </c>
      <c r="W653" s="13" t="s">
        <v>800</v>
      </c>
      <c r="X653" s="13" t="s">
        <v>802</v>
      </c>
      <c r="Y653" s="2" t="s">
        <v>89</v>
      </c>
      <c r="Z653" s="13" t="s">
        <v>802</v>
      </c>
      <c r="AA653" s="2" t="s">
        <v>803</v>
      </c>
      <c r="AB653" s="3">
        <v>45387</v>
      </c>
      <c r="AC653" s="2" t="s">
        <v>332</v>
      </c>
    </row>
    <row r="654" spans="1:29" ht="75" customHeight="1" x14ac:dyDescent="0.25">
      <c r="A654" s="2">
        <v>2024</v>
      </c>
      <c r="B654" s="3">
        <v>45292</v>
      </c>
      <c r="C654" s="3">
        <v>45382</v>
      </c>
      <c r="D654" s="2" t="s">
        <v>75</v>
      </c>
      <c r="E654" s="7" t="s">
        <v>1225</v>
      </c>
      <c r="F654" s="5" t="s">
        <v>1531</v>
      </c>
      <c r="G654" s="8" t="s">
        <v>1532</v>
      </c>
      <c r="H654" s="16" t="s">
        <v>1533</v>
      </c>
      <c r="I654" s="17" t="s">
        <v>84</v>
      </c>
      <c r="J654" s="9" t="s">
        <v>1555</v>
      </c>
      <c r="K654" s="9" t="s">
        <v>391</v>
      </c>
      <c r="L654" s="9" t="s">
        <v>1556</v>
      </c>
      <c r="M654" s="2" t="s">
        <v>86</v>
      </c>
      <c r="N654" s="2" t="s">
        <v>332</v>
      </c>
      <c r="O654" s="5">
        <v>1</v>
      </c>
      <c r="P654" s="4">
        <v>45348</v>
      </c>
      <c r="Q654" s="4">
        <f t="shared" si="37"/>
        <v>45714</v>
      </c>
      <c r="R654" s="2" t="s">
        <v>332</v>
      </c>
      <c r="S654" s="15" t="s">
        <v>2553</v>
      </c>
      <c r="T654" s="12">
        <v>180</v>
      </c>
      <c r="U654" s="12">
        <f t="shared" si="38"/>
        <v>180</v>
      </c>
      <c r="V654" s="15" t="s">
        <v>3249</v>
      </c>
      <c r="W654" s="13" t="s">
        <v>800</v>
      </c>
      <c r="X654" s="13" t="s">
        <v>802</v>
      </c>
      <c r="Y654" s="2" t="s">
        <v>89</v>
      </c>
      <c r="Z654" s="13" t="s">
        <v>802</v>
      </c>
      <c r="AA654" s="2" t="s">
        <v>803</v>
      </c>
      <c r="AB654" s="3">
        <v>45387</v>
      </c>
      <c r="AC654" s="2" t="s">
        <v>332</v>
      </c>
    </row>
    <row r="655" spans="1:29" ht="75" customHeight="1" x14ac:dyDescent="0.25">
      <c r="A655" s="2">
        <v>2024</v>
      </c>
      <c r="B655" s="3">
        <v>45292</v>
      </c>
      <c r="C655" s="3">
        <v>45382</v>
      </c>
      <c r="D655" s="2" t="s">
        <v>75</v>
      </c>
      <c r="E655" s="7" t="s">
        <v>1226</v>
      </c>
      <c r="F655" s="5" t="s">
        <v>1531</v>
      </c>
      <c r="G655" s="8" t="s">
        <v>1532</v>
      </c>
      <c r="H655" s="16" t="s">
        <v>1533</v>
      </c>
      <c r="I655" s="17" t="s">
        <v>84</v>
      </c>
      <c r="J655" s="9" t="s">
        <v>1555</v>
      </c>
      <c r="K655" s="9" t="s">
        <v>391</v>
      </c>
      <c r="L655" s="9" t="s">
        <v>1556</v>
      </c>
      <c r="M655" s="2" t="s">
        <v>86</v>
      </c>
      <c r="N655" s="2" t="s">
        <v>332</v>
      </c>
      <c r="O655" s="5">
        <v>1</v>
      </c>
      <c r="P655" s="4">
        <v>45348</v>
      </c>
      <c r="Q655" s="4">
        <f t="shared" si="37"/>
        <v>45714</v>
      </c>
      <c r="R655" s="2" t="s">
        <v>332</v>
      </c>
      <c r="S655" s="15" t="s">
        <v>2554</v>
      </c>
      <c r="T655" s="12">
        <v>180</v>
      </c>
      <c r="U655" s="12">
        <f t="shared" si="38"/>
        <v>180</v>
      </c>
      <c r="V655" s="15" t="s">
        <v>3250</v>
      </c>
      <c r="W655" s="13" t="s">
        <v>800</v>
      </c>
      <c r="X655" s="13" t="s">
        <v>802</v>
      </c>
      <c r="Y655" s="2" t="s">
        <v>89</v>
      </c>
      <c r="Z655" s="13" t="s">
        <v>802</v>
      </c>
      <c r="AA655" s="2" t="s">
        <v>803</v>
      </c>
      <c r="AB655" s="3">
        <v>45387</v>
      </c>
      <c r="AC655" s="2" t="s">
        <v>332</v>
      </c>
    </row>
    <row r="656" spans="1:29" ht="75" customHeight="1" x14ac:dyDescent="0.25">
      <c r="A656" s="2">
        <v>2024</v>
      </c>
      <c r="B656" s="3">
        <v>45292</v>
      </c>
      <c r="C656" s="3">
        <v>45382</v>
      </c>
      <c r="D656" s="2" t="s">
        <v>75</v>
      </c>
      <c r="E656" s="7" t="s">
        <v>1227</v>
      </c>
      <c r="F656" s="5" t="s">
        <v>1531</v>
      </c>
      <c r="G656" s="8" t="s">
        <v>1532</v>
      </c>
      <c r="H656" s="16" t="s">
        <v>1533</v>
      </c>
      <c r="I656" s="17" t="s">
        <v>84</v>
      </c>
      <c r="J656" s="9" t="s">
        <v>1555</v>
      </c>
      <c r="K656" s="9" t="s">
        <v>391</v>
      </c>
      <c r="L656" s="9" t="s">
        <v>1556</v>
      </c>
      <c r="M656" s="2" t="s">
        <v>86</v>
      </c>
      <c r="N656" s="2" t="s">
        <v>332</v>
      </c>
      <c r="O656" s="5">
        <v>1</v>
      </c>
      <c r="P656" s="4">
        <v>45348</v>
      </c>
      <c r="Q656" s="4">
        <f>P656+366</f>
        <v>45714</v>
      </c>
      <c r="R656" s="2" t="s">
        <v>332</v>
      </c>
      <c r="S656" s="15" t="s">
        <v>2555</v>
      </c>
      <c r="T656" s="12">
        <v>180</v>
      </c>
      <c r="U656" s="12">
        <f>T656</f>
        <v>180</v>
      </c>
      <c r="V656" s="15" t="s">
        <v>3251</v>
      </c>
      <c r="W656" s="13" t="s">
        <v>800</v>
      </c>
      <c r="X656" s="13" t="s">
        <v>802</v>
      </c>
      <c r="Y656" s="2" t="s">
        <v>89</v>
      </c>
      <c r="Z656" s="13" t="s">
        <v>802</v>
      </c>
      <c r="AA656" s="2" t="s">
        <v>803</v>
      </c>
      <c r="AB656" s="3">
        <v>45387</v>
      </c>
      <c r="AC656" s="2" t="s">
        <v>332</v>
      </c>
    </row>
    <row r="657" spans="1:29" ht="75" customHeight="1" x14ac:dyDescent="0.25">
      <c r="A657" s="2">
        <v>2024</v>
      </c>
      <c r="B657" s="3">
        <v>45292</v>
      </c>
      <c r="C657" s="3">
        <v>45382</v>
      </c>
      <c r="D657" s="2" t="s">
        <v>75</v>
      </c>
      <c r="E657" s="7" t="s">
        <v>1228</v>
      </c>
      <c r="F657" s="5" t="s">
        <v>1531</v>
      </c>
      <c r="G657" s="8" t="s">
        <v>1532</v>
      </c>
      <c r="H657" s="16" t="s">
        <v>1533</v>
      </c>
      <c r="I657" s="17" t="s">
        <v>84</v>
      </c>
      <c r="J657" s="9" t="s">
        <v>1555</v>
      </c>
      <c r="K657" s="9" t="s">
        <v>391</v>
      </c>
      <c r="L657" s="9" t="s">
        <v>1556</v>
      </c>
      <c r="M657" s="2" t="s">
        <v>86</v>
      </c>
      <c r="N657" s="2" t="s">
        <v>332</v>
      </c>
      <c r="O657" s="5">
        <v>1</v>
      </c>
      <c r="P657" s="4">
        <v>45349</v>
      </c>
      <c r="Q657" s="4">
        <f>P657+366</f>
        <v>45715</v>
      </c>
      <c r="R657" s="2" t="s">
        <v>332</v>
      </c>
      <c r="S657" s="15" t="s">
        <v>2556</v>
      </c>
      <c r="T657" s="12">
        <v>180</v>
      </c>
      <c r="U657" s="12">
        <f>T657</f>
        <v>180</v>
      </c>
      <c r="V657" s="15" t="s">
        <v>3252</v>
      </c>
      <c r="W657" s="13" t="s">
        <v>800</v>
      </c>
      <c r="X657" s="13" t="s">
        <v>802</v>
      </c>
      <c r="Y657" s="2" t="s">
        <v>89</v>
      </c>
      <c r="Z657" s="13" t="s">
        <v>802</v>
      </c>
      <c r="AA657" s="2" t="s">
        <v>803</v>
      </c>
      <c r="AB657" s="3">
        <v>45387</v>
      </c>
      <c r="AC657" s="2" t="s">
        <v>332</v>
      </c>
    </row>
    <row r="658" spans="1:29" ht="75" customHeight="1" x14ac:dyDescent="0.25">
      <c r="A658" s="2">
        <v>2024</v>
      </c>
      <c r="B658" s="3">
        <v>45292</v>
      </c>
      <c r="C658" s="3">
        <v>45382</v>
      </c>
      <c r="D658" s="2" t="s">
        <v>75</v>
      </c>
      <c r="E658" s="7" t="s">
        <v>1229</v>
      </c>
      <c r="F658" s="5" t="s">
        <v>1531</v>
      </c>
      <c r="G658" s="8" t="s">
        <v>1532</v>
      </c>
      <c r="H658" s="16" t="s">
        <v>1533</v>
      </c>
      <c r="I658" s="17" t="s">
        <v>84</v>
      </c>
      <c r="J658" s="9" t="s">
        <v>1555</v>
      </c>
      <c r="K658" s="9" t="s">
        <v>391</v>
      </c>
      <c r="L658" s="9" t="s">
        <v>1556</v>
      </c>
      <c r="M658" s="2" t="s">
        <v>86</v>
      </c>
      <c r="N658" s="2" t="s">
        <v>332</v>
      </c>
      <c r="O658" s="5">
        <v>1</v>
      </c>
      <c r="P658" s="4">
        <v>45349</v>
      </c>
      <c r="Q658" s="4">
        <f>P658+366</f>
        <v>45715</v>
      </c>
      <c r="R658" s="2" t="s">
        <v>332</v>
      </c>
      <c r="S658" s="15" t="s">
        <v>2557</v>
      </c>
      <c r="T658" s="12">
        <v>180</v>
      </c>
      <c r="U658" s="12">
        <f>T658</f>
        <v>180</v>
      </c>
      <c r="V658" s="15" t="s">
        <v>3253</v>
      </c>
      <c r="W658" s="13" t="s">
        <v>800</v>
      </c>
      <c r="X658" s="13" t="s">
        <v>802</v>
      </c>
      <c r="Y658" s="2" t="s">
        <v>89</v>
      </c>
      <c r="Z658" s="13" t="s">
        <v>802</v>
      </c>
      <c r="AA658" s="2" t="s">
        <v>803</v>
      </c>
      <c r="AB658" s="3">
        <v>45387</v>
      </c>
      <c r="AC658" s="2" t="s">
        <v>332</v>
      </c>
    </row>
    <row r="659" spans="1:29" ht="75" customHeight="1" x14ac:dyDescent="0.25">
      <c r="A659" s="2">
        <v>2024</v>
      </c>
      <c r="B659" s="3">
        <v>45292</v>
      </c>
      <c r="C659" s="3">
        <v>45382</v>
      </c>
      <c r="D659" s="2" t="s">
        <v>75</v>
      </c>
      <c r="E659" s="7" t="s">
        <v>1230</v>
      </c>
      <c r="F659" s="5" t="s">
        <v>1531</v>
      </c>
      <c r="G659" s="8" t="s">
        <v>1532</v>
      </c>
      <c r="H659" s="16" t="s">
        <v>1533</v>
      </c>
      <c r="I659" s="17" t="s">
        <v>84</v>
      </c>
      <c r="J659" s="9" t="s">
        <v>1555</v>
      </c>
      <c r="K659" s="9" t="s">
        <v>391</v>
      </c>
      <c r="L659" s="9" t="s">
        <v>1556</v>
      </c>
      <c r="M659" s="2" t="s">
        <v>86</v>
      </c>
      <c r="N659" s="2" t="s">
        <v>332</v>
      </c>
      <c r="O659" s="5">
        <v>1</v>
      </c>
      <c r="P659" s="4">
        <v>45349</v>
      </c>
      <c r="Q659" s="4">
        <f>P659+366</f>
        <v>45715</v>
      </c>
      <c r="R659" s="2" t="s">
        <v>332</v>
      </c>
      <c r="S659" s="15" t="s">
        <v>2558</v>
      </c>
      <c r="T659" s="12">
        <v>180</v>
      </c>
      <c r="U659" s="12">
        <f>T659</f>
        <v>180</v>
      </c>
      <c r="V659" s="15" t="s">
        <v>3254</v>
      </c>
      <c r="W659" s="13" t="s">
        <v>800</v>
      </c>
      <c r="X659" s="13" t="s">
        <v>802</v>
      </c>
      <c r="Y659" s="2" t="s">
        <v>89</v>
      </c>
      <c r="Z659" s="13" t="s">
        <v>802</v>
      </c>
      <c r="AA659" s="2" t="s">
        <v>803</v>
      </c>
      <c r="AB659" s="3">
        <v>45387</v>
      </c>
      <c r="AC659" s="2" t="s">
        <v>332</v>
      </c>
    </row>
    <row r="660" spans="1:29" ht="75" customHeight="1" x14ac:dyDescent="0.25">
      <c r="A660" s="2">
        <v>2024</v>
      </c>
      <c r="B660" s="3">
        <v>45292</v>
      </c>
      <c r="C660" s="3">
        <v>45382</v>
      </c>
      <c r="D660" s="2" t="s">
        <v>75</v>
      </c>
      <c r="E660" s="7" t="s">
        <v>1231</v>
      </c>
      <c r="F660" s="5" t="s">
        <v>1531</v>
      </c>
      <c r="G660" s="8" t="s">
        <v>1532</v>
      </c>
      <c r="H660" s="16" t="s">
        <v>1533</v>
      </c>
      <c r="I660" s="17" t="s">
        <v>84</v>
      </c>
      <c r="J660" s="9" t="s">
        <v>1555</v>
      </c>
      <c r="K660" s="9" t="s">
        <v>391</v>
      </c>
      <c r="L660" s="9" t="s">
        <v>1556</v>
      </c>
      <c r="M660" s="2" t="s">
        <v>86</v>
      </c>
      <c r="N660" s="2" t="s">
        <v>332</v>
      </c>
      <c r="O660" s="5">
        <v>1</v>
      </c>
      <c r="P660" s="4">
        <v>45349</v>
      </c>
      <c r="Q660" s="4">
        <f>P660+366</f>
        <v>45715</v>
      </c>
      <c r="R660" s="2" t="s">
        <v>332</v>
      </c>
      <c r="S660" s="15" t="s">
        <v>2559</v>
      </c>
      <c r="T660" s="12">
        <v>180</v>
      </c>
      <c r="U660" s="12">
        <f t="shared" ref="U660:U689" si="39">T660</f>
        <v>180</v>
      </c>
      <c r="V660" s="15" t="s">
        <v>3255</v>
      </c>
      <c r="W660" s="13" t="s">
        <v>800</v>
      </c>
      <c r="X660" s="13" t="s">
        <v>802</v>
      </c>
      <c r="Y660" s="2" t="s">
        <v>89</v>
      </c>
      <c r="Z660" s="13" t="s">
        <v>802</v>
      </c>
      <c r="AA660" s="2" t="s">
        <v>803</v>
      </c>
      <c r="AB660" s="3">
        <v>45387</v>
      </c>
      <c r="AC660" s="2" t="s">
        <v>332</v>
      </c>
    </row>
    <row r="661" spans="1:29" ht="75" customHeight="1" x14ac:dyDescent="0.25">
      <c r="A661" s="2">
        <v>2024</v>
      </c>
      <c r="B661" s="3">
        <v>45292</v>
      </c>
      <c r="C661" s="3">
        <v>45382</v>
      </c>
      <c r="D661" s="2" t="s">
        <v>75</v>
      </c>
      <c r="E661" s="7" t="s">
        <v>1232</v>
      </c>
      <c r="F661" s="5" t="s">
        <v>1531</v>
      </c>
      <c r="G661" s="8" t="s">
        <v>1532</v>
      </c>
      <c r="H661" s="16" t="s">
        <v>1533</v>
      </c>
      <c r="I661" s="17" t="s">
        <v>84</v>
      </c>
      <c r="J661" s="9" t="s">
        <v>1555</v>
      </c>
      <c r="K661" s="9" t="s">
        <v>391</v>
      </c>
      <c r="L661" s="9" t="s">
        <v>1556</v>
      </c>
      <c r="M661" s="2" t="s">
        <v>86</v>
      </c>
      <c r="N661" s="2" t="s">
        <v>332</v>
      </c>
      <c r="O661" s="5">
        <v>1</v>
      </c>
      <c r="P661" s="4">
        <v>45349</v>
      </c>
      <c r="Q661" s="4">
        <f t="shared" ref="Q661:Q685" si="40">P661+366</f>
        <v>45715</v>
      </c>
      <c r="R661" s="2" t="s">
        <v>332</v>
      </c>
      <c r="S661" s="15" t="s">
        <v>2560</v>
      </c>
      <c r="T661" s="12">
        <v>180</v>
      </c>
      <c r="U661" s="12">
        <f t="shared" si="39"/>
        <v>180</v>
      </c>
      <c r="V661" s="15" t="s">
        <v>3256</v>
      </c>
      <c r="W661" s="13" t="s">
        <v>800</v>
      </c>
      <c r="X661" s="13" t="s">
        <v>802</v>
      </c>
      <c r="Y661" s="2" t="s">
        <v>89</v>
      </c>
      <c r="Z661" s="13" t="s">
        <v>802</v>
      </c>
      <c r="AA661" s="2" t="s">
        <v>803</v>
      </c>
      <c r="AB661" s="3">
        <v>45387</v>
      </c>
      <c r="AC661" s="2" t="s">
        <v>332</v>
      </c>
    </row>
    <row r="662" spans="1:29" ht="75" customHeight="1" x14ac:dyDescent="0.25">
      <c r="A662" s="2">
        <v>2024</v>
      </c>
      <c r="B662" s="3">
        <v>45292</v>
      </c>
      <c r="C662" s="3">
        <v>45382</v>
      </c>
      <c r="D662" s="2" t="s">
        <v>75</v>
      </c>
      <c r="E662" s="7" t="s">
        <v>1233</v>
      </c>
      <c r="F662" s="5" t="s">
        <v>1531</v>
      </c>
      <c r="G662" s="8" t="s">
        <v>1532</v>
      </c>
      <c r="H662" s="16" t="s">
        <v>1533</v>
      </c>
      <c r="I662" s="17" t="s">
        <v>84</v>
      </c>
      <c r="J662" s="9" t="s">
        <v>1555</v>
      </c>
      <c r="K662" s="9" t="s">
        <v>391</v>
      </c>
      <c r="L662" s="9" t="s">
        <v>1556</v>
      </c>
      <c r="M662" s="2" t="s">
        <v>86</v>
      </c>
      <c r="N662" s="2" t="s">
        <v>332</v>
      </c>
      <c r="O662" s="5">
        <v>1</v>
      </c>
      <c r="P662" s="4">
        <v>45349</v>
      </c>
      <c r="Q662" s="4">
        <f t="shared" si="40"/>
        <v>45715</v>
      </c>
      <c r="R662" s="2" t="s">
        <v>332</v>
      </c>
      <c r="S662" s="15" t="s">
        <v>2561</v>
      </c>
      <c r="T662" s="12">
        <v>180</v>
      </c>
      <c r="U662" s="12">
        <f t="shared" si="39"/>
        <v>180</v>
      </c>
      <c r="V662" s="15" t="s">
        <v>3257</v>
      </c>
      <c r="W662" s="13" t="s">
        <v>800</v>
      </c>
      <c r="X662" s="13" t="s">
        <v>802</v>
      </c>
      <c r="Y662" s="2" t="s">
        <v>89</v>
      </c>
      <c r="Z662" s="13" t="s">
        <v>802</v>
      </c>
      <c r="AA662" s="2" t="s">
        <v>803</v>
      </c>
      <c r="AB662" s="3">
        <v>45387</v>
      </c>
      <c r="AC662" s="2" t="s">
        <v>332</v>
      </c>
    </row>
    <row r="663" spans="1:29" ht="75" customHeight="1" x14ac:dyDescent="0.25">
      <c r="A663" s="2">
        <v>2024</v>
      </c>
      <c r="B663" s="3">
        <v>45292</v>
      </c>
      <c r="C663" s="3">
        <v>45382</v>
      </c>
      <c r="D663" s="2" t="s">
        <v>75</v>
      </c>
      <c r="E663" s="7" t="s">
        <v>1234</v>
      </c>
      <c r="F663" s="5" t="s">
        <v>1531</v>
      </c>
      <c r="G663" s="8" t="s">
        <v>1532</v>
      </c>
      <c r="H663" s="16" t="s">
        <v>1533</v>
      </c>
      <c r="I663" s="17" t="s">
        <v>84</v>
      </c>
      <c r="J663" s="9" t="s">
        <v>1555</v>
      </c>
      <c r="K663" s="9" t="s">
        <v>391</v>
      </c>
      <c r="L663" s="9" t="s">
        <v>1556</v>
      </c>
      <c r="M663" s="2" t="s">
        <v>86</v>
      </c>
      <c r="N663" s="2" t="s">
        <v>332</v>
      </c>
      <c r="O663" s="5">
        <v>1</v>
      </c>
      <c r="P663" s="4">
        <v>45349</v>
      </c>
      <c r="Q663" s="4">
        <f t="shared" si="40"/>
        <v>45715</v>
      </c>
      <c r="R663" s="2" t="s">
        <v>332</v>
      </c>
      <c r="S663" s="15" t="s">
        <v>2562</v>
      </c>
      <c r="T663" s="12">
        <v>180</v>
      </c>
      <c r="U663" s="12">
        <f t="shared" si="39"/>
        <v>180</v>
      </c>
      <c r="V663" s="15" t="s">
        <v>3258</v>
      </c>
      <c r="W663" s="13" t="s">
        <v>800</v>
      </c>
      <c r="X663" s="13" t="s">
        <v>802</v>
      </c>
      <c r="Y663" s="2" t="s">
        <v>89</v>
      </c>
      <c r="Z663" s="13" t="s">
        <v>802</v>
      </c>
      <c r="AA663" s="2" t="s">
        <v>803</v>
      </c>
      <c r="AB663" s="3">
        <v>45387</v>
      </c>
      <c r="AC663" s="2" t="s">
        <v>332</v>
      </c>
    </row>
    <row r="664" spans="1:29" ht="75" customHeight="1" x14ac:dyDescent="0.25">
      <c r="A664" s="2">
        <v>2024</v>
      </c>
      <c r="B664" s="3">
        <v>45292</v>
      </c>
      <c r="C664" s="3">
        <v>45382</v>
      </c>
      <c r="D664" s="2" t="s">
        <v>75</v>
      </c>
      <c r="E664" s="7" t="s">
        <v>1235</v>
      </c>
      <c r="F664" s="5" t="s">
        <v>1531</v>
      </c>
      <c r="G664" s="8" t="s">
        <v>1532</v>
      </c>
      <c r="H664" s="16" t="s">
        <v>1533</v>
      </c>
      <c r="I664" s="17" t="s">
        <v>84</v>
      </c>
      <c r="J664" s="9" t="s">
        <v>1555</v>
      </c>
      <c r="K664" s="9" t="s">
        <v>391</v>
      </c>
      <c r="L664" s="9" t="s">
        <v>1556</v>
      </c>
      <c r="M664" s="2" t="s">
        <v>86</v>
      </c>
      <c r="N664" s="2" t="s">
        <v>332</v>
      </c>
      <c r="O664" s="5">
        <v>1</v>
      </c>
      <c r="P664" s="4">
        <v>45349</v>
      </c>
      <c r="Q664" s="4">
        <f t="shared" si="40"/>
        <v>45715</v>
      </c>
      <c r="R664" s="2" t="s">
        <v>332</v>
      </c>
      <c r="S664" s="15" t="s">
        <v>2563</v>
      </c>
      <c r="T664" s="12">
        <v>180</v>
      </c>
      <c r="U664" s="12">
        <f t="shared" si="39"/>
        <v>180</v>
      </c>
      <c r="V664" s="15" t="s">
        <v>3259</v>
      </c>
      <c r="W664" s="13" t="s">
        <v>800</v>
      </c>
      <c r="X664" s="13" t="s">
        <v>802</v>
      </c>
      <c r="Y664" s="2" t="s">
        <v>89</v>
      </c>
      <c r="Z664" s="13" t="s">
        <v>802</v>
      </c>
      <c r="AA664" s="2" t="s">
        <v>803</v>
      </c>
      <c r="AB664" s="3">
        <v>45387</v>
      </c>
      <c r="AC664" s="2" t="s">
        <v>332</v>
      </c>
    </row>
    <row r="665" spans="1:29" ht="75" customHeight="1" x14ac:dyDescent="0.25">
      <c r="A665" s="2">
        <v>2024</v>
      </c>
      <c r="B665" s="3">
        <v>45292</v>
      </c>
      <c r="C665" s="3">
        <v>45382</v>
      </c>
      <c r="D665" s="2" t="s">
        <v>75</v>
      </c>
      <c r="E665" s="7" t="s">
        <v>1236</v>
      </c>
      <c r="F665" s="5" t="s">
        <v>1531</v>
      </c>
      <c r="G665" s="8" t="s">
        <v>1532</v>
      </c>
      <c r="H665" s="16" t="s">
        <v>1533</v>
      </c>
      <c r="I665" s="17" t="s">
        <v>84</v>
      </c>
      <c r="J665" s="9" t="s">
        <v>1555</v>
      </c>
      <c r="K665" s="9" t="s">
        <v>391</v>
      </c>
      <c r="L665" s="9" t="s">
        <v>1556</v>
      </c>
      <c r="M665" s="2" t="s">
        <v>86</v>
      </c>
      <c r="N665" s="2" t="s">
        <v>332</v>
      </c>
      <c r="O665" s="5">
        <v>1</v>
      </c>
      <c r="P665" s="4">
        <v>45350</v>
      </c>
      <c r="Q665" s="4">
        <f t="shared" si="40"/>
        <v>45716</v>
      </c>
      <c r="R665" s="2" t="s">
        <v>332</v>
      </c>
      <c r="S665" s="15" t="s">
        <v>2564</v>
      </c>
      <c r="T665" s="12">
        <v>180</v>
      </c>
      <c r="U665" s="12">
        <f t="shared" si="39"/>
        <v>180</v>
      </c>
      <c r="V665" s="15" t="s">
        <v>3260</v>
      </c>
      <c r="W665" s="13" t="s">
        <v>800</v>
      </c>
      <c r="X665" s="13" t="s">
        <v>802</v>
      </c>
      <c r="Y665" s="2" t="s">
        <v>89</v>
      </c>
      <c r="Z665" s="13" t="s">
        <v>802</v>
      </c>
      <c r="AA665" s="2" t="s">
        <v>803</v>
      </c>
      <c r="AB665" s="3">
        <v>45387</v>
      </c>
      <c r="AC665" s="2" t="s">
        <v>332</v>
      </c>
    </row>
    <row r="666" spans="1:29" ht="75" customHeight="1" x14ac:dyDescent="0.25">
      <c r="A666" s="2">
        <v>2024</v>
      </c>
      <c r="B666" s="3">
        <v>45292</v>
      </c>
      <c r="C666" s="3">
        <v>45382</v>
      </c>
      <c r="D666" s="2" t="s">
        <v>75</v>
      </c>
      <c r="E666" s="7" t="s">
        <v>1237</v>
      </c>
      <c r="F666" s="5" t="s">
        <v>1531</v>
      </c>
      <c r="G666" s="8" t="s">
        <v>1532</v>
      </c>
      <c r="H666" s="16" t="s">
        <v>1533</v>
      </c>
      <c r="I666" s="17" t="s">
        <v>84</v>
      </c>
      <c r="J666" s="9" t="s">
        <v>1555</v>
      </c>
      <c r="K666" s="9" t="s">
        <v>391</v>
      </c>
      <c r="L666" s="9" t="s">
        <v>1556</v>
      </c>
      <c r="M666" s="2" t="s">
        <v>86</v>
      </c>
      <c r="N666" s="2" t="s">
        <v>332</v>
      </c>
      <c r="O666" s="5">
        <v>1</v>
      </c>
      <c r="P666" s="4">
        <v>45349</v>
      </c>
      <c r="Q666" s="4">
        <f t="shared" si="40"/>
        <v>45715</v>
      </c>
      <c r="R666" s="2" t="s">
        <v>332</v>
      </c>
      <c r="S666" s="15" t="s">
        <v>2565</v>
      </c>
      <c r="T666" s="12">
        <v>180</v>
      </c>
      <c r="U666" s="12">
        <f t="shared" si="39"/>
        <v>180</v>
      </c>
      <c r="V666" s="15" t="s">
        <v>3261</v>
      </c>
      <c r="W666" s="13" t="s">
        <v>800</v>
      </c>
      <c r="X666" s="13" t="s">
        <v>802</v>
      </c>
      <c r="Y666" s="2" t="s">
        <v>89</v>
      </c>
      <c r="Z666" s="13" t="s">
        <v>802</v>
      </c>
      <c r="AA666" s="2" t="s">
        <v>803</v>
      </c>
      <c r="AB666" s="3">
        <v>45387</v>
      </c>
      <c r="AC666" s="2" t="s">
        <v>332</v>
      </c>
    </row>
    <row r="667" spans="1:29" ht="75" customHeight="1" x14ac:dyDescent="0.25">
      <c r="A667" s="2">
        <v>2024</v>
      </c>
      <c r="B667" s="3">
        <v>45292</v>
      </c>
      <c r="C667" s="3">
        <v>45382</v>
      </c>
      <c r="D667" s="2" t="s">
        <v>75</v>
      </c>
      <c r="E667" s="7" t="s">
        <v>1238</v>
      </c>
      <c r="F667" s="5" t="s">
        <v>1531</v>
      </c>
      <c r="G667" s="8" t="s">
        <v>1532</v>
      </c>
      <c r="H667" s="16" t="s">
        <v>1533</v>
      </c>
      <c r="I667" s="17" t="s">
        <v>84</v>
      </c>
      <c r="J667" s="9" t="s">
        <v>1555</v>
      </c>
      <c r="K667" s="9" t="s">
        <v>391</v>
      </c>
      <c r="L667" s="9" t="s">
        <v>1556</v>
      </c>
      <c r="M667" s="2" t="s">
        <v>86</v>
      </c>
      <c r="N667" s="2" t="s">
        <v>332</v>
      </c>
      <c r="O667" s="5">
        <v>1</v>
      </c>
      <c r="P667" s="4">
        <v>45349</v>
      </c>
      <c r="Q667" s="4">
        <f t="shared" si="40"/>
        <v>45715</v>
      </c>
      <c r="R667" s="2" t="s">
        <v>332</v>
      </c>
      <c r="S667" s="15" t="s">
        <v>2566</v>
      </c>
      <c r="T667" s="12">
        <v>180</v>
      </c>
      <c r="U667" s="12">
        <f t="shared" si="39"/>
        <v>180</v>
      </c>
      <c r="V667" s="15" t="s">
        <v>3262</v>
      </c>
      <c r="W667" s="13" t="s">
        <v>800</v>
      </c>
      <c r="X667" s="13" t="s">
        <v>802</v>
      </c>
      <c r="Y667" s="2" t="s">
        <v>89</v>
      </c>
      <c r="Z667" s="13" t="s">
        <v>802</v>
      </c>
      <c r="AA667" s="2" t="s">
        <v>803</v>
      </c>
      <c r="AB667" s="3">
        <v>45387</v>
      </c>
      <c r="AC667" s="2" t="s">
        <v>332</v>
      </c>
    </row>
    <row r="668" spans="1:29" ht="75" customHeight="1" x14ac:dyDescent="0.25">
      <c r="A668" s="2">
        <v>2024</v>
      </c>
      <c r="B668" s="3">
        <v>45292</v>
      </c>
      <c r="C668" s="3">
        <v>45382</v>
      </c>
      <c r="D668" s="2" t="s">
        <v>75</v>
      </c>
      <c r="E668" s="7" t="s">
        <v>1239</v>
      </c>
      <c r="F668" s="5" t="s">
        <v>1531</v>
      </c>
      <c r="G668" s="8" t="s">
        <v>1532</v>
      </c>
      <c r="H668" s="16" t="s">
        <v>1533</v>
      </c>
      <c r="I668" s="17" t="s">
        <v>84</v>
      </c>
      <c r="J668" s="9" t="s">
        <v>1555</v>
      </c>
      <c r="K668" s="9" t="s">
        <v>391</v>
      </c>
      <c r="L668" s="9" t="s">
        <v>1556</v>
      </c>
      <c r="M668" s="2" t="s">
        <v>86</v>
      </c>
      <c r="N668" s="2" t="s">
        <v>332</v>
      </c>
      <c r="O668" s="5">
        <v>1</v>
      </c>
      <c r="P668" s="4">
        <v>45349</v>
      </c>
      <c r="Q668" s="4">
        <f t="shared" si="40"/>
        <v>45715</v>
      </c>
      <c r="R668" s="2" t="s">
        <v>332</v>
      </c>
      <c r="S668" s="15" t="s">
        <v>2567</v>
      </c>
      <c r="T668" s="12">
        <v>180</v>
      </c>
      <c r="U668" s="12">
        <f t="shared" si="39"/>
        <v>180</v>
      </c>
      <c r="V668" s="15" t="s">
        <v>3263</v>
      </c>
      <c r="W668" s="13" t="s">
        <v>800</v>
      </c>
      <c r="X668" s="13" t="s">
        <v>802</v>
      </c>
      <c r="Y668" s="2" t="s">
        <v>89</v>
      </c>
      <c r="Z668" s="13" t="s">
        <v>802</v>
      </c>
      <c r="AA668" s="2" t="s">
        <v>803</v>
      </c>
      <c r="AB668" s="3">
        <v>45387</v>
      </c>
      <c r="AC668" s="2" t="s">
        <v>332</v>
      </c>
    </row>
    <row r="669" spans="1:29" ht="75" customHeight="1" x14ac:dyDescent="0.25">
      <c r="A669" s="2">
        <v>2024</v>
      </c>
      <c r="B669" s="3">
        <v>45292</v>
      </c>
      <c r="C669" s="3">
        <v>45382</v>
      </c>
      <c r="D669" s="2" t="s">
        <v>75</v>
      </c>
      <c r="E669" s="7" t="s">
        <v>1240</v>
      </c>
      <c r="F669" s="5" t="s">
        <v>1531</v>
      </c>
      <c r="G669" s="8" t="s">
        <v>1532</v>
      </c>
      <c r="H669" s="16" t="s">
        <v>1533</v>
      </c>
      <c r="I669" s="17" t="s">
        <v>84</v>
      </c>
      <c r="J669" s="9" t="s">
        <v>1555</v>
      </c>
      <c r="K669" s="9" t="s">
        <v>391</v>
      </c>
      <c r="L669" s="9" t="s">
        <v>1556</v>
      </c>
      <c r="M669" s="2" t="s">
        <v>86</v>
      </c>
      <c r="N669" s="2" t="s">
        <v>332</v>
      </c>
      <c r="O669" s="5">
        <v>1</v>
      </c>
      <c r="P669" s="4">
        <v>45349</v>
      </c>
      <c r="Q669" s="4">
        <f t="shared" si="40"/>
        <v>45715</v>
      </c>
      <c r="R669" s="2" t="s">
        <v>332</v>
      </c>
      <c r="S669" s="15" t="s">
        <v>2568</v>
      </c>
      <c r="T669" s="12">
        <v>180</v>
      </c>
      <c r="U669" s="12">
        <f t="shared" si="39"/>
        <v>180</v>
      </c>
      <c r="V669" s="15" t="s">
        <v>3264</v>
      </c>
      <c r="W669" s="13" t="s">
        <v>800</v>
      </c>
      <c r="X669" s="13" t="s">
        <v>802</v>
      </c>
      <c r="Y669" s="2" t="s">
        <v>89</v>
      </c>
      <c r="Z669" s="13" t="s">
        <v>802</v>
      </c>
      <c r="AA669" s="2" t="s">
        <v>803</v>
      </c>
      <c r="AB669" s="3">
        <v>45387</v>
      </c>
      <c r="AC669" s="2" t="s">
        <v>332</v>
      </c>
    </row>
    <row r="670" spans="1:29" ht="75" customHeight="1" x14ac:dyDescent="0.25">
      <c r="A670" s="2">
        <v>2024</v>
      </c>
      <c r="B670" s="3">
        <v>45292</v>
      </c>
      <c r="C670" s="3">
        <v>45382</v>
      </c>
      <c r="D670" s="2" t="s">
        <v>75</v>
      </c>
      <c r="E670" s="7" t="s">
        <v>1241</v>
      </c>
      <c r="F670" s="5" t="s">
        <v>1531</v>
      </c>
      <c r="G670" s="8" t="s">
        <v>1532</v>
      </c>
      <c r="H670" s="16" t="s">
        <v>1533</v>
      </c>
      <c r="I670" s="17" t="s">
        <v>84</v>
      </c>
      <c r="J670" s="9" t="s">
        <v>1555</v>
      </c>
      <c r="K670" s="9" t="s">
        <v>391</v>
      </c>
      <c r="L670" s="9" t="s">
        <v>1556</v>
      </c>
      <c r="M670" s="2" t="s">
        <v>86</v>
      </c>
      <c r="N670" s="2" t="s">
        <v>332</v>
      </c>
      <c r="O670" s="5">
        <v>1</v>
      </c>
      <c r="P670" s="4">
        <v>45349</v>
      </c>
      <c r="Q670" s="4">
        <f t="shared" si="40"/>
        <v>45715</v>
      </c>
      <c r="R670" s="2" t="s">
        <v>332</v>
      </c>
      <c r="S670" s="15" t="s">
        <v>2569</v>
      </c>
      <c r="T670" s="12">
        <v>180</v>
      </c>
      <c r="U670" s="12">
        <f t="shared" si="39"/>
        <v>180</v>
      </c>
      <c r="V670" s="15" t="s">
        <v>3265</v>
      </c>
      <c r="W670" s="13" t="s">
        <v>800</v>
      </c>
      <c r="X670" s="13" t="s">
        <v>802</v>
      </c>
      <c r="Y670" s="2" t="s">
        <v>89</v>
      </c>
      <c r="Z670" s="13" t="s">
        <v>802</v>
      </c>
      <c r="AA670" s="2" t="s">
        <v>803</v>
      </c>
      <c r="AB670" s="3">
        <v>45387</v>
      </c>
      <c r="AC670" s="2" t="s">
        <v>332</v>
      </c>
    </row>
    <row r="671" spans="1:29" ht="75" customHeight="1" x14ac:dyDescent="0.25">
      <c r="A671" s="2">
        <v>2024</v>
      </c>
      <c r="B671" s="3">
        <v>45292</v>
      </c>
      <c r="C671" s="3">
        <v>45382</v>
      </c>
      <c r="D671" s="2" t="s">
        <v>75</v>
      </c>
      <c r="E671" s="7" t="s">
        <v>1242</v>
      </c>
      <c r="F671" s="5" t="s">
        <v>1531</v>
      </c>
      <c r="G671" s="8" t="s">
        <v>1532</v>
      </c>
      <c r="H671" s="16" t="s">
        <v>1533</v>
      </c>
      <c r="I671" s="17" t="s">
        <v>84</v>
      </c>
      <c r="J671" s="9" t="s">
        <v>1555</v>
      </c>
      <c r="K671" s="9" t="s">
        <v>391</v>
      </c>
      <c r="L671" s="9" t="s">
        <v>1556</v>
      </c>
      <c r="M671" s="2" t="s">
        <v>86</v>
      </c>
      <c r="N671" s="2" t="s">
        <v>332</v>
      </c>
      <c r="O671" s="5">
        <v>1</v>
      </c>
      <c r="P671" s="4">
        <v>45349</v>
      </c>
      <c r="Q671" s="4">
        <f t="shared" si="40"/>
        <v>45715</v>
      </c>
      <c r="R671" s="2" t="s">
        <v>332</v>
      </c>
      <c r="S671" s="15" t="s">
        <v>2570</v>
      </c>
      <c r="T671" s="12">
        <v>180</v>
      </c>
      <c r="U671" s="12">
        <f t="shared" si="39"/>
        <v>180</v>
      </c>
      <c r="V671" s="15" t="s">
        <v>3266</v>
      </c>
      <c r="W671" s="13" t="s">
        <v>800</v>
      </c>
      <c r="X671" s="13" t="s">
        <v>802</v>
      </c>
      <c r="Y671" s="2" t="s">
        <v>89</v>
      </c>
      <c r="Z671" s="13" t="s">
        <v>802</v>
      </c>
      <c r="AA671" s="2" t="s">
        <v>803</v>
      </c>
      <c r="AB671" s="3">
        <v>45387</v>
      </c>
      <c r="AC671" s="2" t="s">
        <v>332</v>
      </c>
    </row>
    <row r="672" spans="1:29" ht="75" customHeight="1" x14ac:dyDescent="0.25">
      <c r="A672" s="2">
        <v>2024</v>
      </c>
      <c r="B672" s="3">
        <v>45292</v>
      </c>
      <c r="C672" s="3">
        <v>45382</v>
      </c>
      <c r="D672" s="2" t="s">
        <v>75</v>
      </c>
      <c r="E672" s="7" t="s">
        <v>1243</v>
      </c>
      <c r="F672" s="5" t="s">
        <v>1531</v>
      </c>
      <c r="G672" s="8" t="s">
        <v>1532</v>
      </c>
      <c r="H672" s="16" t="s">
        <v>1533</v>
      </c>
      <c r="I672" s="17" t="s">
        <v>84</v>
      </c>
      <c r="J672" s="9" t="s">
        <v>1555</v>
      </c>
      <c r="K672" s="9" t="s">
        <v>391</v>
      </c>
      <c r="L672" s="9" t="s">
        <v>1556</v>
      </c>
      <c r="M672" s="2" t="s">
        <v>86</v>
      </c>
      <c r="N672" s="2" t="s">
        <v>332</v>
      </c>
      <c r="O672" s="5">
        <v>1</v>
      </c>
      <c r="P672" s="4">
        <v>45349</v>
      </c>
      <c r="Q672" s="4">
        <f t="shared" si="40"/>
        <v>45715</v>
      </c>
      <c r="R672" s="2" t="s">
        <v>332</v>
      </c>
      <c r="S672" s="15" t="s">
        <v>2571</v>
      </c>
      <c r="T672" s="12">
        <v>180</v>
      </c>
      <c r="U672" s="12">
        <f t="shared" si="39"/>
        <v>180</v>
      </c>
      <c r="V672" s="15" t="s">
        <v>3267</v>
      </c>
      <c r="W672" s="13" t="s">
        <v>800</v>
      </c>
      <c r="X672" s="13" t="s">
        <v>802</v>
      </c>
      <c r="Y672" s="2" t="s">
        <v>89</v>
      </c>
      <c r="Z672" s="13" t="s">
        <v>802</v>
      </c>
      <c r="AA672" s="2" t="s">
        <v>803</v>
      </c>
      <c r="AB672" s="3">
        <v>45387</v>
      </c>
      <c r="AC672" s="2" t="s">
        <v>332</v>
      </c>
    </row>
    <row r="673" spans="1:29" ht="75" customHeight="1" x14ac:dyDescent="0.25">
      <c r="A673" s="2">
        <v>2024</v>
      </c>
      <c r="B673" s="3">
        <v>45292</v>
      </c>
      <c r="C673" s="3">
        <v>45382</v>
      </c>
      <c r="D673" s="2" t="s">
        <v>75</v>
      </c>
      <c r="E673" s="7" t="s">
        <v>1244</v>
      </c>
      <c r="F673" s="5" t="s">
        <v>1531</v>
      </c>
      <c r="G673" s="8" t="s">
        <v>1532</v>
      </c>
      <c r="H673" s="16" t="s">
        <v>1533</v>
      </c>
      <c r="I673" s="17" t="s">
        <v>84</v>
      </c>
      <c r="J673" s="9" t="s">
        <v>1555</v>
      </c>
      <c r="K673" s="9" t="s">
        <v>391</v>
      </c>
      <c r="L673" s="9" t="s">
        <v>1556</v>
      </c>
      <c r="M673" s="2" t="s">
        <v>86</v>
      </c>
      <c r="N673" s="2" t="s">
        <v>332</v>
      </c>
      <c r="O673" s="5">
        <v>1</v>
      </c>
      <c r="P673" s="4">
        <v>45349</v>
      </c>
      <c r="Q673" s="4">
        <f t="shared" si="40"/>
        <v>45715</v>
      </c>
      <c r="R673" s="2" t="s">
        <v>332</v>
      </c>
      <c r="S673" s="15" t="s">
        <v>2572</v>
      </c>
      <c r="T673" s="12">
        <v>180</v>
      </c>
      <c r="U673" s="12">
        <f t="shared" si="39"/>
        <v>180</v>
      </c>
      <c r="V673" s="15" t="s">
        <v>3268</v>
      </c>
      <c r="W673" s="13" t="s">
        <v>800</v>
      </c>
      <c r="X673" s="13" t="s">
        <v>802</v>
      </c>
      <c r="Y673" s="2" t="s">
        <v>89</v>
      </c>
      <c r="Z673" s="13" t="s">
        <v>802</v>
      </c>
      <c r="AA673" s="2" t="s">
        <v>803</v>
      </c>
      <c r="AB673" s="3">
        <v>45387</v>
      </c>
      <c r="AC673" s="2" t="s">
        <v>332</v>
      </c>
    </row>
    <row r="674" spans="1:29" ht="75" customHeight="1" x14ac:dyDescent="0.25">
      <c r="A674" s="2">
        <v>2024</v>
      </c>
      <c r="B674" s="3">
        <v>45292</v>
      </c>
      <c r="C674" s="3">
        <v>45382</v>
      </c>
      <c r="D674" s="2" t="s">
        <v>75</v>
      </c>
      <c r="E674" s="7" t="s">
        <v>1245</v>
      </c>
      <c r="F674" s="5" t="s">
        <v>1531</v>
      </c>
      <c r="G674" s="8" t="s">
        <v>1532</v>
      </c>
      <c r="H674" s="16" t="s">
        <v>1533</v>
      </c>
      <c r="I674" s="17" t="s">
        <v>84</v>
      </c>
      <c r="J674" s="9" t="s">
        <v>1555</v>
      </c>
      <c r="K674" s="9" t="s">
        <v>391</v>
      </c>
      <c r="L674" s="9" t="s">
        <v>1556</v>
      </c>
      <c r="M674" s="2" t="s">
        <v>86</v>
      </c>
      <c r="N674" s="2" t="s">
        <v>332</v>
      </c>
      <c r="O674" s="5">
        <v>1</v>
      </c>
      <c r="P674" s="4">
        <v>45349</v>
      </c>
      <c r="Q674" s="4">
        <f t="shared" si="40"/>
        <v>45715</v>
      </c>
      <c r="R674" s="2" t="s">
        <v>332</v>
      </c>
      <c r="S674" s="15" t="s">
        <v>2573</v>
      </c>
      <c r="T674" s="12">
        <v>180</v>
      </c>
      <c r="U674" s="12">
        <f t="shared" si="39"/>
        <v>180</v>
      </c>
      <c r="V674" s="15" t="s">
        <v>3269</v>
      </c>
      <c r="W674" s="13" t="s">
        <v>800</v>
      </c>
      <c r="X674" s="13" t="s">
        <v>802</v>
      </c>
      <c r="Y674" s="2" t="s">
        <v>89</v>
      </c>
      <c r="Z674" s="13" t="s">
        <v>802</v>
      </c>
      <c r="AA674" s="2" t="s">
        <v>803</v>
      </c>
      <c r="AB674" s="3">
        <v>45387</v>
      </c>
      <c r="AC674" s="2" t="s">
        <v>332</v>
      </c>
    </row>
    <row r="675" spans="1:29" ht="75" customHeight="1" x14ac:dyDescent="0.25">
      <c r="A675" s="2">
        <v>2024</v>
      </c>
      <c r="B675" s="3">
        <v>45292</v>
      </c>
      <c r="C675" s="3">
        <v>45382</v>
      </c>
      <c r="D675" s="2" t="s">
        <v>75</v>
      </c>
      <c r="E675" s="7" t="s">
        <v>1246</v>
      </c>
      <c r="F675" s="5" t="s">
        <v>1531</v>
      </c>
      <c r="G675" s="8" t="s">
        <v>1532</v>
      </c>
      <c r="H675" s="16" t="s">
        <v>1533</v>
      </c>
      <c r="I675" s="17" t="s">
        <v>84</v>
      </c>
      <c r="J675" s="9" t="s">
        <v>1555</v>
      </c>
      <c r="K675" s="9" t="s">
        <v>391</v>
      </c>
      <c r="L675" s="9" t="s">
        <v>1556</v>
      </c>
      <c r="M675" s="2" t="s">
        <v>86</v>
      </c>
      <c r="N675" s="2" t="s">
        <v>332</v>
      </c>
      <c r="O675" s="5">
        <v>1</v>
      </c>
      <c r="P675" s="4">
        <v>45349</v>
      </c>
      <c r="Q675" s="4">
        <f t="shared" si="40"/>
        <v>45715</v>
      </c>
      <c r="R675" s="2" t="s">
        <v>332</v>
      </c>
      <c r="S675" s="15" t="s">
        <v>2574</v>
      </c>
      <c r="T675" s="12">
        <v>180</v>
      </c>
      <c r="U675" s="12">
        <f t="shared" si="39"/>
        <v>180</v>
      </c>
      <c r="V675" s="15" t="s">
        <v>3270</v>
      </c>
      <c r="W675" s="13" t="s">
        <v>800</v>
      </c>
      <c r="X675" s="13" t="s">
        <v>802</v>
      </c>
      <c r="Y675" s="2" t="s">
        <v>89</v>
      </c>
      <c r="Z675" s="13" t="s">
        <v>802</v>
      </c>
      <c r="AA675" s="2" t="s">
        <v>803</v>
      </c>
      <c r="AB675" s="3">
        <v>45387</v>
      </c>
      <c r="AC675" s="2" t="s">
        <v>332</v>
      </c>
    </row>
    <row r="676" spans="1:29" ht="75" customHeight="1" x14ac:dyDescent="0.25">
      <c r="A676" s="2">
        <v>2024</v>
      </c>
      <c r="B676" s="3">
        <v>45292</v>
      </c>
      <c r="C676" s="3">
        <v>45382</v>
      </c>
      <c r="D676" s="2" t="s">
        <v>75</v>
      </c>
      <c r="E676" s="7" t="s">
        <v>1247</v>
      </c>
      <c r="F676" s="5" t="s">
        <v>1531</v>
      </c>
      <c r="G676" s="8" t="s">
        <v>1532</v>
      </c>
      <c r="H676" s="16" t="s">
        <v>1533</v>
      </c>
      <c r="I676" s="17" t="s">
        <v>84</v>
      </c>
      <c r="J676" s="9" t="s">
        <v>1555</v>
      </c>
      <c r="K676" s="9" t="s">
        <v>391</v>
      </c>
      <c r="L676" s="9" t="s">
        <v>1556</v>
      </c>
      <c r="M676" s="2" t="s">
        <v>86</v>
      </c>
      <c r="N676" s="2" t="s">
        <v>332</v>
      </c>
      <c r="O676" s="5">
        <v>1</v>
      </c>
      <c r="P676" s="4">
        <v>45349</v>
      </c>
      <c r="Q676" s="4">
        <f t="shared" si="40"/>
        <v>45715</v>
      </c>
      <c r="R676" s="2" t="s">
        <v>332</v>
      </c>
      <c r="S676" s="15" t="s">
        <v>2575</v>
      </c>
      <c r="T676" s="12">
        <v>180</v>
      </c>
      <c r="U676" s="12">
        <f t="shared" si="39"/>
        <v>180</v>
      </c>
      <c r="V676" s="15" t="s">
        <v>3271</v>
      </c>
      <c r="W676" s="13" t="s">
        <v>800</v>
      </c>
      <c r="X676" s="13" t="s">
        <v>802</v>
      </c>
      <c r="Y676" s="2" t="s">
        <v>89</v>
      </c>
      <c r="Z676" s="13" t="s">
        <v>802</v>
      </c>
      <c r="AA676" s="2" t="s">
        <v>803</v>
      </c>
      <c r="AB676" s="3">
        <v>45387</v>
      </c>
      <c r="AC676" s="2" t="s">
        <v>332</v>
      </c>
    </row>
    <row r="677" spans="1:29" ht="75" customHeight="1" x14ac:dyDescent="0.25">
      <c r="A677" s="2">
        <v>2024</v>
      </c>
      <c r="B677" s="3">
        <v>45292</v>
      </c>
      <c r="C677" s="3">
        <v>45382</v>
      </c>
      <c r="D677" s="2" t="s">
        <v>75</v>
      </c>
      <c r="E677" s="7" t="s">
        <v>1248</v>
      </c>
      <c r="F677" s="5" t="s">
        <v>1531</v>
      </c>
      <c r="G677" s="8" t="s">
        <v>1532</v>
      </c>
      <c r="H677" s="16" t="s">
        <v>1533</v>
      </c>
      <c r="I677" s="17" t="s">
        <v>84</v>
      </c>
      <c r="J677" s="9" t="s">
        <v>1555</v>
      </c>
      <c r="K677" s="9" t="s">
        <v>391</v>
      </c>
      <c r="L677" s="9" t="s">
        <v>1556</v>
      </c>
      <c r="M677" s="2" t="s">
        <v>86</v>
      </c>
      <c r="N677" s="2" t="s">
        <v>332</v>
      </c>
      <c r="O677" s="5">
        <v>1</v>
      </c>
      <c r="P677" s="4">
        <v>45349</v>
      </c>
      <c r="Q677" s="4">
        <f t="shared" si="40"/>
        <v>45715</v>
      </c>
      <c r="R677" s="2" t="s">
        <v>332</v>
      </c>
      <c r="S677" s="15" t="s">
        <v>2576</v>
      </c>
      <c r="T677" s="12">
        <v>180</v>
      </c>
      <c r="U677" s="12">
        <f t="shared" si="39"/>
        <v>180</v>
      </c>
      <c r="V677" s="15" t="s">
        <v>3272</v>
      </c>
      <c r="W677" s="13" t="s">
        <v>800</v>
      </c>
      <c r="X677" s="13" t="s">
        <v>802</v>
      </c>
      <c r="Y677" s="2" t="s">
        <v>89</v>
      </c>
      <c r="Z677" s="13" t="s">
        <v>802</v>
      </c>
      <c r="AA677" s="2" t="s">
        <v>803</v>
      </c>
      <c r="AB677" s="3">
        <v>45387</v>
      </c>
      <c r="AC677" s="2" t="s">
        <v>332</v>
      </c>
    </row>
    <row r="678" spans="1:29" ht="75" customHeight="1" x14ac:dyDescent="0.25">
      <c r="A678" s="2">
        <v>2024</v>
      </c>
      <c r="B678" s="3">
        <v>45292</v>
      </c>
      <c r="C678" s="3">
        <v>45382</v>
      </c>
      <c r="D678" s="2" t="s">
        <v>75</v>
      </c>
      <c r="E678" s="7" t="s">
        <v>1249</v>
      </c>
      <c r="F678" s="5" t="s">
        <v>1531</v>
      </c>
      <c r="G678" s="8" t="s">
        <v>1532</v>
      </c>
      <c r="H678" s="16" t="s">
        <v>1533</v>
      </c>
      <c r="I678" s="17" t="s">
        <v>84</v>
      </c>
      <c r="J678" s="9" t="s">
        <v>1555</v>
      </c>
      <c r="K678" s="9" t="s">
        <v>391</v>
      </c>
      <c r="L678" s="9" t="s">
        <v>1556</v>
      </c>
      <c r="M678" s="2" t="s">
        <v>86</v>
      </c>
      <c r="N678" s="2" t="s">
        <v>332</v>
      </c>
      <c r="O678" s="5">
        <v>1</v>
      </c>
      <c r="P678" s="4">
        <v>45349</v>
      </c>
      <c r="Q678" s="4">
        <f t="shared" si="40"/>
        <v>45715</v>
      </c>
      <c r="R678" s="2" t="s">
        <v>332</v>
      </c>
      <c r="S678" s="15" t="s">
        <v>2577</v>
      </c>
      <c r="T678" s="12">
        <v>180</v>
      </c>
      <c r="U678" s="12">
        <f t="shared" si="39"/>
        <v>180</v>
      </c>
      <c r="V678" s="15" t="s">
        <v>3273</v>
      </c>
      <c r="W678" s="13" t="s">
        <v>800</v>
      </c>
      <c r="X678" s="13" t="s">
        <v>802</v>
      </c>
      <c r="Y678" s="2" t="s">
        <v>89</v>
      </c>
      <c r="Z678" s="13" t="s">
        <v>802</v>
      </c>
      <c r="AA678" s="2" t="s">
        <v>803</v>
      </c>
      <c r="AB678" s="3">
        <v>45387</v>
      </c>
      <c r="AC678" s="2" t="s">
        <v>332</v>
      </c>
    </row>
    <row r="679" spans="1:29" ht="75" customHeight="1" x14ac:dyDescent="0.25">
      <c r="A679" s="2">
        <v>2024</v>
      </c>
      <c r="B679" s="3">
        <v>45292</v>
      </c>
      <c r="C679" s="3">
        <v>45382</v>
      </c>
      <c r="D679" s="2" t="s">
        <v>75</v>
      </c>
      <c r="E679" s="7" t="s">
        <v>1250</v>
      </c>
      <c r="F679" s="5" t="s">
        <v>1531</v>
      </c>
      <c r="G679" s="8" t="s">
        <v>1532</v>
      </c>
      <c r="H679" s="16" t="s">
        <v>1533</v>
      </c>
      <c r="I679" s="17" t="s">
        <v>84</v>
      </c>
      <c r="J679" s="9" t="s">
        <v>1555</v>
      </c>
      <c r="K679" s="9" t="s">
        <v>391</v>
      </c>
      <c r="L679" s="9" t="s">
        <v>1556</v>
      </c>
      <c r="M679" s="2" t="s">
        <v>86</v>
      </c>
      <c r="N679" s="2" t="s">
        <v>332</v>
      </c>
      <c r="O679" s="5">
        <v>1</v>
      </c>
      <c r="P679" s="4">
        <v>45349</v>
      </c>
      <c r="Q679" s="4">
        <f t="shared" si="40"/>
        <v>45715</v>
      </c>
      <c r="R679" s="2" t="s">
        <v>332</v>
      </c>
      <c r="S679" s="15" t="s">
        <v>2578</v>
      </c>
      <c r="T679" s="12">
        <v>180</v>
      </c>
      <c r="U679" s="12">
        <f t="shared" si="39"/>
        <v>180</v>
      </c>
      <c r="V679" s="15" t="s">
        <v>3274</v>
      </c>
      <c r="W679" s="13" t="s">
        <v>800</v>
      </c>
      <c r="X679" s="13" t="s">
        <v>802</v>
      </c>
      <c r="Y679" s="2" t="s">
        <v>89</v>
      </c>
      <c r="Z679" s="13" t="s">
        <v>802</v>
      </c>
      <c r="AA679" s="2" t="s">
        <v>803</v>
      </c>
      <c r="AB679" s="3">
        <v>45387</v>
      </c>
      <c r="AC679" s="2" t="s">
        <v>332</v>
      </c>
    </row>
    <row r="680" spans="1:29" ht="75" customHeight="1" x14ac:dyDescent="0.25">
      <c r="A680" s="2">
        <v>2024</v>
      </c>
      <c r="B680" s="3">
        <v>45292</v>
      </c>
      <c r="C680" s="3">
        <v>45382</v>
      </c>
      <c r="D680" s="2" t="s">
        <v>75</v>
      </c>
      <c r="E680" s="7" t="s">
        <v>1251</v>
      </c>
      <c r="F680" s="5" t="s">
        <v>1531</v>
      </c>
      <c r="G680" s="8" t="s">
        <v>1532</v>
      </c>
      <c r="H680" s="16" t="s">
        <v>1533</v>
      </c>
      <c r="I680" s="17" t="s">
        <v>84</v>
      </c>
      <c r="J680" s="9" t="s">
        <v>1555</v>
      </c>
      <c r="K680" s="9" t="s">
        <v>391</v>
      </c>
      <c r="L680" s="9" t="s">
        <v>1556</v>
      </c>
      <c r="M680" s="2" t="s">
        <v>86</v>
      </c>
      <c r="N680" s="2" t="s">
        <v>332</v>
      </c>
      <c r="O680" s="5">
        <v>1</v>
      </c>
      <c r="P680" s="4">
        <v>45349</v>
      </c>
      <c r="Q680" s="4">
        <f t="shared" si="40"/>
        <v>45715</v>
      </c>
      <c r="R680" s="2" t="s">
        <v>332</v>
      </c>
      <c r="S680" s="15" t="s">
        <v>2579</v>
      </c>
      <c r="T680" s="12">
        <v>180</v>
      </c>
      <c r="U680" s="12">
        <f t="shared" si="39"/>
        <v>180</v>
      </c>
      <c r="V680" s="15" t="s">
        <v>3275</v>
      </c>
      <c r="W680" s="13" t="s">
        <v>800</v>
      </c>
      <c r="X680" s="13" t="s">
        <v>802</v>
      </c>
      <c r="Y680" s="2" t="s">
        <v>89</v>
      </c>
      <c r="Z680" s="13" t="s">
        <v>802</v>
      </c>
      <c r="AA680" s="2" t="s">
        <v>803</v>
      </c>
      <c r="AB680" s="3">
        <v>45387</v>
      </c>
      <c r="AC680" s="2" t="s">
        <v>332</v>
      </c>
    </row>
    <row r="681" spans="1:29" ht="75" customHeight="1" x14ac:dyDescent="0.25">
      <c r="A681" s="2">
        <v>2024</v>
      </c>
      <c r="B681" s="3">
        <v>45292</v>
      </c>
      <c r="C681" s="3">
        <v>45382</v>
      </c>
      <c r="D681" s="2" t="s">
        <v>75</v>
      </c>
      <c r="E681" s="7" t="s">
        <v>1252</v>
      </c>
      <c r="F681" s="5" t="s">
        <v>1531</v>
      </c>
      <c r="G681" s="8" t="s">
        <v>1532</v>
      </c>
      <c r="H681" s="16" t="s">
        <v>1533</v>
      </c>
      <c r="I681" s="17" t="s">
        <v>84</v>
      </c>
      <c r="J681" s="9" t="s">
        <v>1555</v>
      </c>
      <c r="K681" s="9" t="s">
        <v>391</v>
      </c>
      <c r="L681" s="9" t="s">
        <v>1556</v>
      </c>
      <c r="M681" s="2" t="s">
        <v>86</v>
      </c>
      <c r="N681" s="2" t="s">
        <v>332</v>
      </c>
      <c r="O681" s="5">
        <v>1</v>
      </c>
      <c r="P681" s="4">
        <v>45349</v>
      </c>
      <c r="Q681" s="4">
        <f t="shared" si="40"/>
        <v>45715</v>
      </c>
      <c r="R681" s="2" t="s">
        <v>332</v>
      </c>
      <c r="S681" s="15" t="s">
        <v>2580</v>
      </c>
      <c r="T681" s="12">
        <v>180</v>
      </c>
      <c r="U681" s="12">
        <f t="shared" si="39"/>
        <v>180</v>
      </c>
      <c r="V681" s="15" t="s">
        <v>3276</v>
      </c>
      <c r="W681" s="13" t="s">
        <v>800</v>
      </c>
      <c r="X681" s="13" t="s">
        <v>802</v>
      </c>
      <c r="Y681" s="2" t="s">
        <v>89</v>
      </c>
      <c r="Z681" s="13" t="s">
        <v>802</v>
      </c>
      <c r="AA681" s="2" t="s">
        <v>803</v>
      </c>
      <c r="AB681" s="3">
        <v>45387</v>
      </c>
      <c r="AC681" s="2" t="s">
        <v>332</v>
      </c>
    </row>
    <row r="682" spans="1:29" ht="75" customHeight="1" x14ac:dyDescent="0.25">
      <c r="A682" s="2">
        <v>2024</v>
      </c>
      <c r="B682" s="3">
        <v>45292</v>
      </c>
      <c r="C682" s="3">
        <v>45382</v>
      </c>
      <c r="D682" s="2" t="s">
        <v>75</v>
      </c>
      <c r="E682" s="7" t="s">
        <v>1253</v>
      </c>
      <c r="F682" s="5" t="s">
        <v>1531</v>
      </c>
      <c r="G682" s="8" t="s">
        <v>1532</v>
      </c>
      <c r="H682" s="16" t="s">
        <v>1533</v>
      </c>
      <c r="I682" s="17" t="s">
        <v>84</v>
      </c>
      <c r="J682" s="9" t="s">
        <v>1555</v>
      </c>
      <c r="K682" s="9" t="s">
        <v>391</v>
      </c>
      <c r="L682" s="9" t="s">
        <v>1556</v>
      </c>
      <c r="M682" s="2" t="s">
        <v>86</v>
      </c>
      <c r="N682" s="2" t="s">
        <v>332</v>
      </c>
      <c r="O682" s="5">
        <v>1</v>
      </c>
      <c r="P682" s="4">
        <v>45349</v>
      </c>
      <c r="Q682" s="4">
        <f t="shared" si="40"/>
        <v>45715</v>
      </c>
      <c r="R682" s="2" t="s">
        <v>332</v>
      </c>
      <c r="S682" s="15" t="s">
        <v>2581</v>
      </c>
      <c r="T682" s="12">
        <v>180</v>
      </c>
      <c r="U682" s="12">
        <f t="shared" si="39"/>
        <v>180</v>
      </c>
      <c r="V682" s="15" t="s">
        <v>3277</v>
      </c>
      <c r="W682" s="13" t="s">
        <v>800</v>
      </c>
      <c r="X682" s="13" t="s">
        <v>802</v>
      </c>
      <c r="Y682" s="2" t="s">
        <v>89</v>
      </c>
      <c r="Z682" s="13" t="s">
        <v>802</v>
      </c>
      <c r="AA682" s="2" t="s">
        <v>803</v>
      </c>
      <c r="AB682" s="3">
        <v>45387</v>
      </c>
      <c r="AC682" s="2" t="s">
        <v>332</v>
      </c>
    </row>
    <row r="683" spans="1:29" ht="75" customHeight="1" x14ac:dyDescent="0.25">
      <c r="A683" s="2">
        <v>2024</v>
      </c>
      <c r="B683" s="3">
        <v>45292</v>
      </c>
      <c r="C683" s="3">
        <v>45382</v>
      </c>
      <c r="D683" s="2" t="s">
        <v>75</v>
      </c>
      <c r="E683" s="7" t="s">
        <v>1254</v>
      </c>
      <c r="F683" s="5" t="s">
        <v>1531</v>
      </c>
      <c r="G683" s="8" t="s">
        <v>1532</v>
      </c>
      <c r="H683" s="16" t="s">
        <v>1533</v>
      </c>
      <c r="I683" s="17" t="s">
        <v>84</v>
      </c>
      <c r="J683" s="9" t="s">
        <v>1555</v>
      </c>
      <c r="K683" s="9" t="s">
        <v>391</v>
      </c>
      <c r="L683" s="9" t="s">
        <v>1556</v>
      </c>
      <c r="M683" s="2" t="s">
        <v>86</v>
      </c>
      <c r="N683" s="2" t="s">
        <v>332</v>
      </c>
      <c r="O683" s="5">
        <v>1</v>
      </c>
      <c r="P683" s="4">
        <v>45349</v>
      </c>
      <c r="Q683" s="4">
        <f t="shared" si="40"/>
        <v>45715</v>
      </c>
      <c r="R683" s="2" t="s">
        <v>332</v>
      </c>
      <c r="S683" s="15" t="s">
        <v>2582</v>
      </c>
      <c r="T683" s="12">
        <v>180</v>
      </c>
      <c r="U683" s="12">
        <f t="shared" si="39"/>
        <v>180</v>
      </c>
      <c r="V683" s="15" t="s">
        <v>3278</v>
      </c>
      <c r="W683" s="13" t="s">
        <v>800</v>
      </c>
      <c r="X683" s="13" t="s">
        <v>802</v>
      </c>
      <c r="Y683" s="2" t="s">
        <v>89</v>
      </c>
      <c r="Z683" s="13" t="s">
        <v>802</v>
      </c>
      <c r="AA683" s="2" t="s">
        <v>803</v>
      </c>
      <c r="AB683" s="3">
        <v>45387</v>
      </c>
      <c r="AC683" s="2" t="s">
        <v>332</v>
      </c>
    </row>
    <row r="684" spans="1:29" ht="75" customHeight="1" x14ac:dyDescent="0.25">
      <c r="A684" s="2">
        <v>2024</v>
      </c>
      <c r="B684" s="3">
        <v>45292</v>
      </c>
      <c r="C684" s="3">
        <v>45382</v>
      </c>
      <c r="D684" s="2" t="s">
        <v>75</v>
      </c>
      <c r="E684" s="7" t="s">
        <v>1255</v>
      </c>
      <c r="F684" s="5" t="s">
        <v>1531</v>
      </c>
      <c r="G684" s="8" t="s">
        <v>1532</v>
      </c>
      <c r="H684" s="16" t="s">
        <v>1533</v>
      </c>
      <c r="I684" s="17" t="s">
        <v>84</v>
      </c>
      <c r="J684" s="9" t="s">
        <v>1555</v>
      </c>
      <c r="K684" s="9" t="s">
        <v>391</v>
      </c>
      <c r="L684" s="9" t="s">
        <v>1556</v>
      </c>
      <c r="M684" s="2" t="s">
        <v>86</v>
      </c>
      <c r="N684" s="2" t="s">
        <v>332</v>
      </c>
      <c r="O684" s="5">
        <v>1</v>
      </c>
      <c r="P684" s="4">
        <v>45349</v>
      </c>
      <c r="Q684" s="4">
        <f t="shared" si="40"/>
        <v>45715</v>
      </c>
      <c r="R684" s="2" t="s">
        <v>332</v>
      </c>
      <c r="S684" s="15" t="s">
        <v>2583</v>
      </c>
      <c r="T684" s="12">
        <v>180</v>
      </c>
      <c r="U684" s="12">
        <f t="shared" si="39"/>
        <v>180</v>
      </c>
      <c r="V684" s="15" t="s">
        <v>3279</v>
      </c>
      <c r="W684" s="13" t="s">
        <v>800</v>
      </c>
      <c r="X684" s="13" t="s">
        <v>802</v>
      </c>
      <c r="Y684" s="2" t="s">
        <v>89</v>
      </c>
      <c r="Z684" s="13" t="s">
        <v>802</v>
      </c>
      <c r="AA684" s="2" t="s">
        <v>803</v>
      </c>
      <c r="AB684" s="3">
        <v>45387</v>
      </c>
      <c r="AC684" s="2" t="s">
        <v>332</v>
      </c>
    </row>
    <row r="685" spans="1:29" ht="75" customHeight="1" x14ac:dyDescent="0.25">
      <c r="A685" s="2">
        <v>2024</v>
      </c>
      <c r="B685" s="3">
        <v>45292</v>
      </c>
      <c r="C685" s="3">
        <v>45382</v>
      </c>
      <c r="D685" s="2" t="s">
        <v>75</v>
      </c>
      <c r="E685" s="7" t="s">
        <v>1256</v>
      </c>
      <c r="F685" s="5" t="s">
        <v>1531</v>
      </c>
      <c r="G685" s="8" t="s">
        <v>1532</v>
      </c>
      <c r="H685" s="16" t="s">
        <v>1533</v>
      </c>
      <c r="I685" s="17" t="s">
        <v>84</v>
      </c>
      <c r="J685" s="9" t="s">
        <v>1555</v>
      </c>
      <c r="K685" s="9" t="s">
        <v>391</v>
      </c>
      <c r="L685" s="9" t="s">
        <v>1556</v>
      </c>
      <c r="M685" s="2" t="s">
        <v>86</v>
      </c>
      <c r="N685" s="2" t="s">
        <v>332</v>
      </c>
      <c r="O685" s="5">
        <v>1</v>
      </c>
      <c r="P685" s="4">
        <v>45349</v>
      </c>
      <c r="Q685" s="4">
        <f t="shared" si="40"/>
        <v>45715</v>
      </c>
      <c r="R685" s="2" t="s">
        <v>332</v>
      </c>
      <c r="S685" s="15" t="s">
        <v>2584</v>
      </c>
      <c r="T685" s="12">
        <v>180</v>
      </c>
      <c r="U685" s="12">
        <f t="shared" si="39"/>
        <v>180</v>
      </c>
      <c r="V685" s="15" t="s">
        <v>3280</v>
      </c>
      <c r="W685" s="13" t="s">
        <v>800</v>
      </c>
      <c r="X685" s="13" t="s">
        <v>802</v>
      </c>
      <c r="Y685" s="2" t="s">
        <v>89</v>
      </c>
      <c r="Z685" s="13" t="s">
        <v>802</v>
      </c>
      <c r="AA685" s="2" t="s">
        <v>803</v>
      </c>
      <c r="AB685" s="3">
        <v>45387</v>
      </c>
      <c r="AC685" s="2" t="s">
        <v>332</v>
      </c>
    </row>
    <row r="686" spans="1:29" ht="75" customHeight="1" x14ac:dyDescent="0.25">
      <c r="A686" s="2">
        <v>2024</v>
      </c>
      <c r="B686" s="3">
        <v>45292</v>
      </c>
      <c r="C686" s="3">
        <v>45382</v>
      </c>
      <c r="D686" s="2" t="s">
        <v>75</v>
      </c>
      <c r="E686" s="7" t="s">
        <v>1257</v>
      </c>
      <c r="F686" s="5" t="s">
        <v>1531</v>
      </c>
      <c r="G686" s="8" t="s">
        <v>1532</v>
      </c>
      <c r="H686" s="16" t="s">
        <v>1533</v>
      </c>
      <c r="I686" s="17" t="s">
        <v>84</v>
      </c>
      <c r="J686" s="9" t="s">
        <v>1642</v>
      </c>
      <c r="K686" s="9" t="s">
        <v>445</v>
      </c>
      <c r="L686" s="9" t="s">
        <v>340</v>
      </c>
      <c r="M686" s="2" t="s">
        <v>86</v>
      </c>
      <c r="N686" s="2" t="s">
        <v>332</v>
      </c>
      <c r="O686" s="5">
        <v>1</v>
      </c>
      <c r="P686" s="4">
        <v>45348</v>
      </c>
      <c r="Q686" s="4">
        <f t="shared" si="36"/>
        <v>45714</v>
      </c>
      <c r="R686" s="2" t="s">
        <v>332</v>
      </c>
      <c r="S686" s="15" t="s">
        <v>2585</v>
      </c>
      <c r="T686" s="12">
        <v>180</v>
      </c>
      <c r="U686" s="12">
        <f t="shared" si="39"/>
        <v>180</v>
      </c>
      <c r="V686" s="15" t="s">
        <v>3281</v>
      </c>
      <c r="W686" s="13" t="s">
        <v>800</v>
      </c>
      <c r="X686" s="13" t="s">
        <v>802</v>
      </c>
      <c r="Y686" s="2" t="s">
        <v>89</v>
      </c>
      <c r="Z686" s="13" t="s">
        <v>802</v>
      </c>
      <c r="AA686" s="2" t="s">
        <v>803</v>
      </c>
      <c r="AB686" s="3">
        <v>45387</v>
      </c>
      <c r="AC686" s="2" t="s">
        <v>332</v>
      </c>
    </row>
    <row r="687" spans="1:29" ht="75" customHeight="1" x14ac:dyDescent="0.25">
      <c r="A687" s="2">
        <v>2024</v>
      </c>
      <c r="B687" s="3">
        <v>45292</v>
      </c>
      <c r="C687" s="3">
        <v>45382</v>
      </c>
      <c r="D687" s="2" t="s">
        <v>75</v>
      </c>
      <c r="E687" s="7" t="s">
        <v>1258</v>
      </c>
      <c r="F687" s="5" t="s">
        <v>1531</v>
      </c>
      <c r="G687" s="8" t="s">
        <v>1532</v>
      </c>
      <c r="H687" s="16" t="s">
        <v>1533</v>
      </c>
      <c r="I687" s="17" t="s">
        <v>84</v>
      </c>
      <c r="J687" s="9" t="s">
        <v>1843</v>
      </c>
      <c r="K687" s="9" t="s">
        <v>330</v>
      </c>
      <c r="L687" s="9" t="s">
        <v>361</v>
      </c>
      <c r="M687" s="2" t="s">
        <v>86</v>
      </c>
      <c r="N687" s="2" t="s">
        <v>332</v>
      </c>
      <c r="O687" s="5">
        <v>1</v>
      </c>
      <c r="P687" s="4">
        <v>45348</v>
      </c>
      <c r="Q687" s="4">
        <f t="shared" si="36"/>
        <v>45714</v>
      </c>
      <c r="R687" s="2" t="s">
        <v>332</v>
      </c>
      <c r="S687" s="15" t="s">
        <v>2586</v>
      </c>
      <c r="T687" s="12">
        <v>180</v>
      </c>
      <c r="U687" s="12">
        <f t="shared" si="39"/>
        <v>180</v>
      </c>
      <c r="V687" s="15" t="s">
        <v>3282</v>
      </c>
      <c r="W687" s="13" t="s">
        <v>800</v>
      </c>
      <c r="X687" s="13" t="s">
        <v>802</v>
      </c>
      <c r="Y687" s="2" t="s">
        <v>89</v>
      </c>
      <c r="Z687" s="13" t="s">
        <v>802</v>
      </c>
      <c r="AA687" s="2" t="s">
        <v>803</v>
      </c>
      <c r="AB687" s="3">
        <v>45387</v>
      </c>
      <c r="AC687" s="2" t="s">
        <v>332</v>
      </c>
    </row>
    <row r="688" spans="1:29" ht="75" customHeight="1" x14ac:dyDescent="0.25">
      <c r="A688" s="2">
        <v>2024</v>
      </c>
      <c r="B688" s="3">
        <v>45292</v>
      </c>
      <c r="C688" s="3">
        <v>45382</v>
      </c>
      <c r="D688" s="2" t="s">
        <v>75</v>
      </c>
      <c r="E688" s="7" t="s">
        <v>1259</v>
      </c>
      <c r="F688" s="5" t="s">
        <v>1531</v>
      </c>
      <c r="G688" s="8" t="s">
        <v>1532</v>
      </c>
      <c r="H688" s="16" t="s">
        <v>1533</v>
      </c>
      <c r="I688" s="17" t="s">
        <v>84</v>
      </c>
      <c r="J688" s="9" t="s">
        <v>1844</v>
      </c>
      <c r="K688" s="9" t="s">
        <v>340</v>
      </c>
      <c r="L688" s="9" t="s">
        <v>380</v>
      </c>
      <c r="M688" s="2" t="s">
        <v>87</v>
      </c>
      <c r="N688" s="2" t="s">
        <v>332</v>
      </c>
      <c r="O688" s="5">
        <v>1</v>
      </c>
      <c r="P688" s="4">
        <v>45348</v>
      </c>
      <c r="Q688" s="4">
        <f t="shared" si="36"/>
        <v>45714</v>
      </c>
      <c r="R688" s="2" t="s">
        <v>332</v>
      </c>
      <c r="S688" s="15" t="s">
        <v>2587</v>
      </c>
      <c r="T688" s="12">
        <v>565</v>
      </c>
      <c r="U688" s="12">
        <f t="shared" si="39"/>
        <v>565</v>
      </c>
      <c r="V688" s="15" t="s">
        <v>691</v>
      </c>
      <c r="W688" s="13" t="s">
        <v>800</v>
      </c>
      <c r="X688" s="13" t="s">
        <v>802</v>
      </c>
      <c r="Y688" s="2" t="s">
        <v>89</v>
      </c>
      <c r="Z688" s="13" t="s">
        <v>802</v>
      </c>
      <c r="AA688" s="2" t="s">
        <v>803</v>
      </c>
      <c r="AB688" s="3">
        <v>45387</v>
      </c>
      <c r="AC688" s="2" t="s">
        <v>332</v>
      </c>
    </row>
    <row r="689" spans="1:29" ht="75" customHeight="1" x14ac:dyDescent="0.25">
      <c r="A689" s="2">
        <v>2024</v>
      </c>
      <c r="B689" s="3">
        <v>45292</v>
      </c>
      <c r="C689" s="3">
        <v>45382</v>
      </c>
      <c r="D689" s="2" t="s">
        <v>75</v>
      </c>
      <c r="E689" s="7" t="s">
        <v>1260</v>
      </c>
      <c r="F689" s="5" t="s">
        <v>1531</v>
      </c>
      <c r="G689" s="8" t="s">
        <v>1532</v>
      </c>
      <c r="H689" s="16" t="s">
        <v>1533</v>
      </c>
      <c r="I689" s="17" t="s">
        <v>84</v>
      </c>
      <c r="J689" s="9" t="s">
        <v>1817</v>
      </c>
      <c r="K689" s="9" t="s">
        <v>324</v>
      </c>
      <c r="L689" s="9" t="s">
        <v>351</v>
      </c>
      <c r="M689" s="2" t="s">
        <v>87</v>
      </c>
      <c r="N689" s="2" t="s">
        <v>332</v>
      </c>
      <c r="O689" s="5">
        <v>1</v>
      </c>
      <c r="P689" s="4">
        <v>45348</v>
      </c>
      <c r="Q689" s="4">
        <f t="shared" si="36"/>
        <v>45714</v>
      </c>
      <c r="R689" s="2" t="s">
        <v>332</v>
      </c>
      <c r="S689" s="15" t="s">
        <v>2588</v>
      </c>
      <c r="T689" s="12">
        <v>180</v>
      </c>
      <c r="U689" s="12">
        <f t="shared" si="39"/>
        <v>180</v>
      </c>
      <c r="V689" s="15" t="s">
        <v>3283</v>
      </c>
      <c r="W689" s="13" t="s">
        <v>800</v>
      </c>
      <c r="X689" s="13" t="s">
        <v>802</v>
      </c>
      <c r="Y689" s="2" t="s">
        <v>89</v>
      </c>
      <c r="Z689" s="13" t="s">
        <v>802</v>
      </c>
      <c r="AA689" s="2" t="s">
        <v>803</v>
      </c>
      <c r="AB689" s="3">
        <v>45387</v>
      </c>
      <c r="AC689" s="2" t="s">
        <v>332</v>
      </c>
    </row>
    <row r="690" spans="1:29" ht="75" customHeight="1" x14ac:dyDescent="0.25">
      <c r="A690" s="2">
        <v>2024</v>
      </c>
      <c r="B690" s="3">
        <v>45292</v>
      </c>
      <c r="C690" s="3">
        <v>45382</v>
      </c>
      <c r="D690" s="2" t="s">
        <v>75</v>
      </c>
      <c r="E690" s="7" t="s">
        <v>1261</v>
      </c>
      <c r="F690" s="5" t="s">
        <v>1531</v>
      </c>
      <c r="G690" s="8" t="s">
        <v>1532</v>
      </c>
      <c r="H690" s="16" t="s">
        <v>1533</v>
      </c>
      <c r="I690" s="17" t="s">
        <v>84</v>
      </c>
      <c r="J690" s="9" t="s">
        <v>1817</v>
      </c>
      <c r="K690" s="9" t="s">
        <v>324</v>
      </c>
      <c r="L690" s="9" t="s">
        <v>351</v>
      </c>
      <c r="M690" s="2" t="s">
        <v>87</v>
      </c>
      <c r="N690" s="2" t="s">
        <v>332</v>
      </c>
      <c r="O690" s="5">
        <v>1</v>
      </c>
      <c r="P690" s="4">
        <v>45348</v>
      </c>
      <c r="Q690" s="4">
        <f t="shared" si="36"/>
        <v>45714</v>
      </c>
      <c r="R690" s="2" t="s">
        <v>332</v>
      </c>
      <c r="S690" s="15" t="s">
        <v>2589</v>
      </c>
      <c r="T690" s="12">
        <v>180</v>
      </c>
      <c r="U690" s="12">
        <f>T690</f>
        <v>180</v>
      </c>
      <c r="V690" s="15" t="s">
        <v>3284</v>
      </c>
      <c r="W690" s="13" t="s">
        <v>800</v>
      </c>
      <c r="X690" s="13" t="s">
        <v>802</v>
      </c>
      <c r="Y690" s="2" t="s">
        <v>89</v>
      </c>
      <c r="Z690" s="13" t="s">
        <v>802</v>
      </c>
      <c r="AA690" s="2" t="s">
        <v>803</v>
      </c>
      <c r="AB690" s="3">
        <v>45387</v>
      </c>
      <c r="AC690" s="2" t="s">
        <v>332</v>
      </c>
    </row>
    <row r="691" spans="1:29" ht="75" customHeight="1" x14ac:dyDescent="0.25">
      <c r="A691" s="2">
        <v>2024</v>
      </c>
      <c r="B691" s="3">
        <v>45292</v>
      </c>
      <c r="C691" s="3">
        <v>45382</v>
      </c>
      <c r="D691" s="2" t="s">
        <v>75</v>
      </c>
      <c r="E691" s="7" t="s">
        <v>1262</v>
      </c>
      <c r="F691" s="5" t="s">
        <v>1531</v>
      </c>
      <c r="G691" s="8" t="s">
        <v>1532</v>
      </c>
      <c r="H691" s="16" t="s">
        <v>1533</v>
      </c>
      <c r="I691" s="17" t="s">
        <v>84</v>
      </c>
      <c r="J691" s="9" t="s">
        <v>1817</v>
      </c>
      <c r="K691" s="9" t="s">
        <v>324</v>
      </c>
      <c r="L691" s="9" t="s">
        <v>351</v>
      </c>
      <c r="M691" s="2" t="s">
        <v>87</v>
      </c>
      <c r="N691" s="2" t="s">
        <v>332</v>
      </c>
      <c r="O691" s="5">
        <v>1</v>
      </c>
      <c r="P691" s="4">
        <v>45348</v>
      </c>
      <c r="Q691" s="4">
        <f t="shared" ref="Q691:Q754" si="41">P691+366</f>
        <v>45714</v>
      </c>
      <c r="R691" s="2" t="s">
        <v>332</v>
      </c>
      <c r="S691" s="15" t="s">
        <v>2590</v>
      </c>
      <c r="T691" s="12">
        <v>180</v>
      </c>
      <c r="U691" s="12">
        <f t="shared" ref="U691:U695" si="42">T691</f>
        <v>180</v>
      </c>
      <c r="V691" s="15" t="s">
        <v>3285</v>
      </c>
      <c r="W691" s="13" t="s">
        <v>800</v>
      </c>
      <c r="X691" s="13" t="s">
        <v>802</v>
      </c>
      <c r="Y691" s="2" t="s">
        <v>89</v>
      </c>
      <c r="Z691" s="13" t="s">
        <v>802</v>
      </c>
      <c r="AA691" s="2" t="s">
        <v>803</v>
      </c>
      <c r="AB691" s="3">
        <v>45387</v>
      </c>
      <c r="AC691" s="2" t="s">
        <v>332</v>
      </c>
    </row>
    <row r="692" spans="1:29" ht="75" customHeight="1" x14ac:dyDescent="0.25">
      <c r="A692" s="2">
        <v>2024</v>
      </c>
      <c r="B692" s="3">
        <v>45292</v>
      </c>
      <c r="C692" s="3">
        <v>45382</v>
      </c>
      <c r="D692" s="2" t="s">
        <v>75</v>
      </c>
      <c r="E692" s="7" t="s">
        <v>1263</v>
      </c>
      <c r="F692" s="5" t="s">
        <v>1531</v>
      </c>
      <c r="G692" s="8" t="s">
        <v>1532</v>
      </c>
      <c r="H692" s="16" t="s">
        <v>1533</v>
      </c>
      <c r="I692" s="17" t="s">
        <v>84</v>
      </c>
      <c r="J692" s="9" t="s">
        <v>1817</v>
      </c>
      <c r="K692" s="9" t="s">
        <v>324</v>
      </c>
      <c r="L692" s="9" t="s">
        <v>351</v>
      </c>
      <c r="M692" s="2" t="s">
        <v>87</v>
      </c>
      <c r="N692" s="2" t="s">
        <v>332</v>
      </c>
      <c r="O692" s="5">
        <v>1</v>
      </c>
      <c r="P692" s="4">
        <v>45348</v>
      </c>
      <c r="Q692" s="4">
        <f t="shared" si="41"/>
        <v>45714</v>
      </c>
      <c r="R692" s="2" t="s">
        <v>332</v>
      </c>
      <c r="S692" s="15" t="s">
        <v>2591</v>
      </c>
      <c r="T692" s="12">
        <v>180</v>
      </c>
      <c r="U692" s="12">
        <f t="shared" si="42"/>
        <v>180</v>
      </c>
      <c r="V692" s="15" t="s">
        <v>3286</v>
      </c>
      <c r="W692" s="13" t="s">
        <v>800</v>
      </c>
      <c r="X692" s="13" t="s">
        <v>802</v>
      </c>
      <c r="Y692" s="2" t="s">
        <v>89</v>
      </c>
      <c r="Z692" s="13" t="s">
        <v>802</v>
      </c>
      <c r="AA692" s="2" t="s">
        <v>803</v>
      </c>
      <c r="AB692" s="3">
        <v>45387</v>
      </c>
      <c r="AC692" s="2" t="s">
        <v>332</v>
      </c>
    </row>
    <row r="693" spans="1:29" ht="75" customHeight="1" x14ac:dyDescent="0.25">
      <c r="A693" s="2">
        <v>2024</v>
      </c>
      <c r="B693" s="3">
        <v>45292</v>
      </c>
      <c r="C693" s="3">
        <v>45382</v>
      </c>
      <c r="D693" s="2" t="s">
        <v>75</v>
      </c>
      <c r="E693" s="7" t="s">
        <v>1264</v>
      </c>
      <c r="F693" s="5" t="s">
        <v>1531</v>
      </c>
      <c r="G693" s="8" t="s">
        <v>1532</v>
      </c>
      <c r="H693" s="16" t="s">
        <v>1533</v>
      </c>
      <c r="I693" s="17" t="s">
        <v>84</v>
      </c>
      <c r="J693" s="9" t="s">
        <v>1817</v>
      </c>
      <c r="K693" s="9" t="s">
        <v>324</v>
      </c>
      <c r="L693" s="9" t="s">
        <v>351</v>
      </c>
      <c r="M693" s="2" t="s">
        <v>87</v>
      </c>
      <c r="N693" s="2" t="s">
        <v>332</v>
      </c>
      <c r="O693" s="5">
        <v>1</v>
      </c>
      <c r="P693" s="4">
        <v>45348</v>
      </c>
      <c r="Q693" s="4">
        <f t="shared" si="41"/>
        <v>45714</v>
      </c>
      <c r="R693" s="2" t="s">
        <v>332</v>
      </c>
      <c r="S693" s="15" t="s">
        <v>2592</v>
      </c>
      <c r="T693" s="12">
        <v>180</v>
      </c>
      <c r="U693" s="12">
        <f t="shared" si="42"/>
        <v>180</v>
      </c>
      <c r="V693" s="15" t="s">
        <v>3287</v>
      </c>
      <c r="W693" s="13" t="s">
        <v>800</v>
      </c>
      <c r="X693" s="13" t="s">
        <v>802</v>
      </c>
      <c r="Y693" s="2" t="s">
        <v>89</v>
      </c>
      <c r="Z693" s="13" t="s">
        <v>802</v>
      </c>
      <c r="AA693" s="2" t="s">
        <v>803</v>
      </c>
      <c r="AB693" s="3">
        <v>45387</v>
      </c>
      <c r="AC693" s="2" t="s">
        <v>332</v>
      </c>
    </row>
    <row r="694" spans="1:29" ht="75" customHeight="1" x14ac:dyDescent="0.25">
      <c r="A694" s="2">
        <v>2024</v>
      </c>
      <c r="B694" s="3">
        <v>45292</v>
      </c>
      <c r="C694" s="3">
        <v>45382</v>
      </c>
      <c r="D694" s="2" t="s">
        <v>75</v>
      </c>
      <c r="E694" s="7" t="s">
        <v>1265</v>
      </c>
      <c r="F694" s="5" t="s">
        <v>1531</v>
      </c>
      <c r="G694" s="8" t="s">
        <v>1532</v>
      </c>
      <c r="H694" s="16" t="s">
        <v>1533</v>
      </c>
      <c r="I694" s="17" t="s">
        <v>84</v>
      </c>
      <c r="J694" s="9" t="s">
        <v>1817</v>
      </c>
      <c r="K694" s="9" t="s">
        <v>324</v>
      </c>
      <c r="L694" s="9" t="s">
        <v>351</v>
      </c>
      <c r="M694" s="2" t="s">
        <v>87</v>
      </c>
      <c r="N694" s="2" t="s">
        <v>332</v>
      </c>
      <c r="O694" s="5">
        <v>1</v>
      </c>
      <c r="P694" s="4">
        <v>45348</v>
      </c>
      <c r="Q694" s="4">
        <f t="shared" si="41"/>
        <v>45714</v>
      </c>
      <c r="R694" s="2" t="s">
        <v>332</v>
      </c>
      <c r="S694" s="15" t="s">
        <v>2593</v>
      </c>
      <c r="T694" s="12">
        <v>180</v>
      </c>
      <c r="U694" s="12">
        <f t="shared" si="42"/>
        <v>180</v>
      </c>
      <c r="V694" s="15" t="s">
        <v>3288</v>
      </c>
      <c r="W694" s="13" t="s">
        <v>800</v>
      </c>
      <c r="X694" s="13" t="s">
        <v>802</v>
      </c>
      <c r="Y694" s="2" t="s">
        <v>89</v>
      </c>
      <c r="Z694" s="13" t="s">
        <v>802</v>
      </c>
      <c r="AA694" s="2" t="s">
        <v>803</v>
      </c>
      <c r="AB694" s="3">
        <v>45387</v>
      </c>
      <c r="AC694" s="2" t="s">
        <v>332</v>
      </c>
    </row>
    <row r="695" spans="1:29" ht="75" customHeight="1" x14ac:dyDescent="0.25">
      <c r="A695" s="2">
        <v>2024</v>
      </c>
      <c r="B695" s="3">
        <v>45292</v>
      </c>
      <c r="C695" s="3">
        <v>45382</v>
      </c>
      <c r="D695" s="2" t="s">
        <v>75</v>
      </c>
      <c r="E695" s="7" t="s">
        <v>1266</v>
      </c>
      <c r="F695" s="5" t="s">
        <v>1531</v>
      </c>
      <c r="G695" s="8" t="s">
        <v>1532</v>
      </c>
      <c r="H695" s="16" t="s">
        <v>1533</v>
      </c>
      <c r="I695" s="17" t="s">
        <v>84</v>
      </c>
      <c r="J695" s="9" t="s">
        <v>1817</v>
      </c>
      <c r="K695" s="9" t="s">
        <v>324</v>
      </c>
      <c r="L695" s="9" t="s">
        <v>351</v>
      </c>
      <c r="M695" s="2" t="s">
        <v>87</v>
      </c>
      <c r="N695" s="2" t="s">
        <v>332</v>
      </c>
      <c r="O695" s="5">
        <v>1</v>
      </c>
      <c r="P695" s="4">
        <v>45348</v>
      </c>
      <c r="Q695" s="4">
        <f t="shared" si="41"/>
        <v>45714</v>
      </c>
      <c r="R695" s="2" t="s">
        <v>332</v>
      </c>
      <c r="S695" s="15" t="s">
        <v>2594</v>
      </c>
      <c r="T695" s="12">
        <v>180</v>
      </c>
      <c r="U695" s="12">
        <f t="shared" si="42"/>
        <v>180</v>
      </c>
      <c r="V695" s="15" t="s">
        <v>3289</v>
      </c>
      <c r="W695" s="13" t="s">
        <v>800</v>
      </c>
      <c r="X695" s="13" t="s">
        <v>802</v>
      </c>
      <c r="Y695" s="2" t="s">
        <v>89</v>
      </c>
      <c r="Z695" s="13" t="s">
        <v>802</v>
      </c>
      <c r="AA695" s="2" t="s">
        <v>803</v>
      </c>
      <c r="AB695" s="3">
        <v>45387</v>
      </c>
      <c r="AC695" s="2" t="s">
        <v>332</v>
      </c>
    </row>
    <row r="696" spans="1:29" ht="75" customHeight="1" x14ac:dyDescent="0.25">
      <c r="A696" s="2">
        <v>2024</v>
      </c>
      <c r="B696" s="3">
        <v>45292</v>
      </c>
      <c r="C696" s="3">
        <v>45382</v>
      </c>
      <c r="D696" s="2" t="s">
        <v>75</v>
      </c>
      <c r="E696" s="7" t="s">
        <v>1267</v>
      </c>
      <c r="F696" s="5" t="s">
        <v>1531</v>
      </c>
      <c r="G696" s="8" t="s">
        <v>1532</v>
      </c>
      <c r="H696" s="16" t="s">
        <v>1533</v>
      </c>
      <c r="I696" s="17" t="s">
        <v>84</v>
      </c>
      <c r="J696" s="9" t="s">
        <v>1817</v>
      </c>
      <c r="K696" s="9" t="s">
        <v>324</v>
      </c>
      <c r="L696" s="9" t="s">
        <v>351</v>
      </c>
      <c r="M696" s="2" t="s">
        <v>87</v>
      </c>
      <c r="N696" s="2" t="s">
        <v>332</v>
      </c>
      <c r="O696" s="5">
        <v>1</v>
      </c>
      <c r="P696" s="4">
        <v>45348</v>
      </c>
      <c r="Q696" s="4">
        <f t="shared" si="41"/>
        <v>45714</v>
      </c>
      <c r="R696" s="2" t="s">
        <v>332</v>
      </c>
      <c r="S696" s="15" t="s">
        <v>2595</v>
      </c>
      <c r="T696" s="12">
        <v>180</v>
      </c>
      <c r="U696" s="12">
        <f>T696</f>
        <v>180</v>
      </c>
      <c r="V696" s="15" t="s">
        <v>3290</v>
      </c>
      <c r="W696" s="13" t="s">
        <v>800</v>
      </c>
      <c r="X696" s="13" t="s">
        <v>802</v>
      </c>
      <c r="Y696" s="2" t="s">
        <v>89</v>
      </c>
      <c r="Z696" s="13" t="s">
        <v>802</v>
      </c>
      <c r="AA696" s="2" t="s">
        <v>803</v>
      </c>
      <c r="AB696" s="3">
        <v>45387</v>
      </c>
      <c r="AC696" s="2" t="s">
        <v>332</v>
      </c>
    </row>
    <row r="697" spans="1:29" ht="75" customHeight="1" x14ac:dyDescent="0.25">
      <c r="A697" s="2">
        <v>2024</v>
      </c>
      <c r="B697" s="3">
        <v>45292</v>
      </c>
      <c r="C697" s="3">
        <v>45382</v>
      </c>
      <c r="D697" s="2" t="s">
        <v>75</v>
      </c>
      <c r="E697" s="7" t="s">
        <v>1268</v>
      </c>
      <c r="F697" s="5" t="s">
        <v>1531</v>
      </c>
      <c r="G697" s="8" t="s">
        <v>1532</v>
      </c>
      <c r="H697" s="16" t="s">
        <v>1533</v>
      </c>
      <c r="I697" s="17" t="s">
        <v>84</v>
      </c>
      <c r="J697" s="9" t="s">
        <v>1817</v>
      </c>
      <c r="K697" s="9" t="s">
        <v>324</v>
      </c>
      <c r="L697" s="9" t="s">
        <v>351</v>
      </c>
      <c r="M697" s="2" t="s">
        <v>87</v>
      </c>
      <c r="N697" s="2" t="s">
        <v>332</v>
      </c>
      <c r="O697" s="5">
        <v>1</v>
      </c>
      <c r="P697" s="4">
        <v>45348</v>
      </c>
      <c r="Q697" s="4">
        <f t="shared" si="41"/>
        <v>45714</v>
      </c>
      <c r="R697" s="2" t="s">
        <v>332</v>
      </c>
      <c r="S697" s="15" t="s">
        <v>2596</v>
      </c>
      <c r="T697" s="12">
        <v>180</v>
      </c>
      <c r="U697" s="12">
        <f>T697</f>
        <v>180</v>
      </c>
      <c r="V697" s="15" t="s">
        <v>3291</v>
      </c>
      <c r="W697" s="13" t="s">
        <v>800</v>
      </c>
      <c r="X697" s="13" t="s">
        <v>802</v>
      </c>
      <c r="Y697" s="2" t="s">
        <v>89</v>
      </c>
      <c r="Z697" s="13" t="s">
        <v>802</v>
      </c>
      <c r="AA697" s="2" t="s">
        <v>803</v>
      </c>
      <c r="AB697" s="3">
        <v>45387</v>
      </c>
      <c r="AC697" s="2" t="s">
        <v>332</v>
      </c>
    </row>
    <row r="698" spans="1:29" ht="75" customHeight="1" x14ac:dyDescent="0.25">
      <c r="A698" s="2">
        <v>2024</v>
      </c>
      <c r="B698" s="3">
        <v>45292</v>
      </c>
      <c r="C698" s="3">
        <v>45382</v>
      </c>
      <c r="D698" s="2" t="s">
        <v>75</v>
      </c>
      <c r="E698" s="7" t="s">
        <v>1269</v>
      </c>
      <c r="F698" s="5" t="s">
        <v>1531</v>
      </c>
      <c r="G698" s="8" t="s">
        <v>1532</v>
      </c>
      <c r="H698" s="16" t="s">
        <v>1533</v>
      </c>
      <c r="I698" s="17" t="s">
        <v>84</v>
      </c>
      <c r="J698" s="9" t="s">
        <v>1817</v>
      </c>
      <c r="K698" s="9" t="s">
        <v>324</v>
      </c>
      <c r="L698" s="9" t="s">
        <v>351</v>
      </c>
      <c r="M698" s="2" t="s">
        <v>87</v>
      </c>
      <c r="N698" s="2" t="s">
        <v>332</v>
      </c>
      <c r="O698" s="5">
        <v>1</v>
      </c>
      <c r="P698" s="4">
        <v>45348</v>
      </c>
      <c r="Q698" s="4">
        <f t="shared" si="41"/>
        <v>45714</v>
      </c>
      <c r="R698" s="2" t="s">
        <v>332</v>
      </c>
      <c r="S698" s="15" t="s">
        <v>2597</v>
      </c>
      <c r="T698" s="12">
        <v>180</v>
      </c>
      <c r="U698" s="12">
        <f t="shared" ref="U698" si="43">T698</f>
        <v>180</v>
      </c>
      <c r="V698" s="15" t="s">
        <v>3292</v>
      </c>
      <c r="W698" s="13" t="s">
        <v>800</v>
      </c>
      <c r="X698" s="13" t="s">
        <v>802</v>
      </c>
      <c r="Y698" s="2" t="s">
        <v>89</v>
      </c>
      <c r="Z698" s="13" t="s">
        <v>802</v>
      </c>
      <c r="AA698" s="2" t="s">
        <v>803</v>
      </c>
      <c r="AB698" s="3">
        <v>45387</v>
      </c>
      <c r="AC698" s="2" t="s">
        <v>332</v>
      </c>
    </row>
    <row r="699" spans="1:29" ht="75" customHeight="1" x14ac:dyDescent="0.25">
      <c r="A699" s="2">
        <v>2024</v>
      </c>
      <c r="B699" s="3">
        <v>45292</v>
      </c>
      <c r="C699" s="3">
        <v>45382</v>
      </c>
      <c r="D699" s="2" t="s">
        <v>75</v>
      </c>
      <c r="E699" s="7" t="s">
        <v>1270</v>
      </c>
      <c r="F699" s="5" t="s">
        <v>1531</v>
      </c>
      <c r="G699" s="8" t="s">
        <v>1532</v>
      </c>
      <c r="H699" s="16" t="s">
        <v>1533</v>
      </c>
      <c r="I699" s="17" t="s">
        <v>84</v>
      </c>
      <c r="J699" s="9" t="s">
        <v>1845</v>
      </c>
      <c r="K699" s="9" t="s">
        <v>359</v>
      </c>
      <c r="L699" s="9" t="s">
        <v>411</v>
      </c>
      <c r="M699" s="2" t="s">
        <v>86</v>
      </c>
      <c r="N699" s="2" t="s">
        <v>332</v>
      </c>
      <c r="O699" s="5">
        <v>1</v>
      </c>
      <c r="P699" s="4">
        <v>45348</v>
      </c>
      <c r="Q699" s="4">
        <f t="shared" si="41"/>
        <v>45714</v>
      </c>
      <c r="R699" s="2" t="s">
        <v>332</v>
      </c>
      <c r="S699" s="15" t="s">
        <v>2598</v>
      </c>
      <c r="T699" s="12">
        <v>180</v>
      </c>
      <c r="U699" s="12">
        <f>T699</f>
        <v>180</v>
      </c>
      <c r="V699" s="15" t="s">
        <v>3293</v>
      </c>
      <c r="W699" s="13" t="s">
        <v>800</v>
      </c>
      <c r="X699" s="13" t="s">
        <v>802</v>
      </c>
      <c r="Y699" s="2" t="s">
        <v>89</v>
      </c>
      <c r="Z699" s="13" t="s">
        <v>802</v>
      </c>
      <c r="AA699" s="2" t="s">
        <v>803</v>
      </c>
      <c r="AB699" s="3">
        <v>45387</v>
      </c>
      <c r="AC699" s="2" t="s">
        <v>332</v>
      </c>
    </row>
    <row r="700" spans="1:29" ht="75" customHeight="1" x14ac:dyDescent="0.25">
      <c r="A700" s="2">
        <v>2024</v>
      </c>
      <c r="B700" s="3">
        <v>45292</v>
      </c>
      <c r="C700" s="3">
        <v>45382</v>
      </c>
      <c r="D700" s="2" t="s">
        <v>75</v>
      </c>
      <c r="E700" s="7" t="s">
        <v>1271</v>
      </c>
      <c r="F700" s="5" t="s">
        <v>1531</v>
      </c>
      <c r="G700" s="8" t="s">
        <v>1532</v>
      </c>
      <c r="H700" s="16" t="s">
        <v>1533</v>
      </c>
      <c r="I700" s="17" t="s">
        <v>84</v>
      </c>
      <c r="J700" s="9" t="s">
        <v>1846</v>
      </c>
      <c r="K700" s="9" t="s">
        <v>552</v>
      </c>
      <c r="L700" s="9" t="s">
        <v>354</v>
      </c>
      <c r="M700" s="2" t="s">
        <v>86</v>
      </c>
      <c r="N700" s="2" t="s">
        <v>332</v>
      </c>
      <c r="O700" s="5">
        <v>1</v>
      </c>
      <c r="P700" s="4">
        <v>45348</v>
      </c>
      <c r="Q700" s="4">
        <f t="shared" si="41"/>
        <v>45714</v>
      </c>
      <c r="R700" s="2" t="s">
        <v>332</v>
      </c>
      <c r="S700" s="15" t="s">
        <v>2599</v>
      </c>
      <c r="T700" s="12">
        <v>180</v>
      </c>
      <c r="U700" s="12">
        <f>T700</f>
        <v>180</v>
      </c>
      <c r="V700" s="15" t="s">
        <v>3294</v>
      </c>
      <c r="W700" s="13" t="s">
        <v>800</v>
      </c>
      <c r="X700" s="13" t="s">
        <v>802</v>
      </c>
      <c r="Y700" s="2" t="s">
        <v>89</v>
      </c>
      <c r="Z700" s="13" t="s">
        <v>802</v>
      </c>
      <c r="AA700" s="2" t="s">
        <v>803</v>
      </c>
      <c r="AB700" s="3">
        <v>45387</v>
      </c>
      <c r="AC700" s="2" t="s">
        <v>332</v>
      </c>
    </row>
    <row r="701" spans="1:29" ht="75" customHeight="1" x14ac:dyDescent="0.25">
      <c r="A701" s="2">
        <v>2024</v>
      </c>
      <c r="B701" s="3">
        <v>45292</v>
      </c>
      <c r="C701" s="3">
        <v>45382</v>
      </c>
      <c r="D701" s="2" t="s">
        <v>75</v>
      </c>
      <c r="E701" s="7" t="s">
        <v>1272</v>
      </c>
      <c r="F701" s="5" t="s">
        <v>1531</v>
      </c>
      <c r="G701" s="8" t="s">
        <v>1532</v>
      </c>
      <c r="H701" s="16" t="s">
        <v>1533</v>
      </c>
      <c r="I701" s="17" t="s">
        <v>84</v>
      </c>
      <c r="J701" s="9" t="s">
        <v>1817</v>
      </c>
      <c r="K701" s="9" t="s">
        <v>324</v>
      </c>
      <c r="L701" s="9" t="s">
        <v>351</v>
      </c>
      <c r="M701" s="2" t="s">
        <v>87</v>
      </c>
      <c r="N701" s="2" t="s">
        <v>332</v>
      </c>
      <c r="O701" s="5">
        <v>1</v>
      </c>
      <c r="P701" s="4">
        <v>45348</v>
      </c>
      <c r="Q701" s="4">
        <f t="shared" si="41"/>
        <v>45714</v>
      </c>
      <c r="R701" s="2" t="s">
        <v>332</v>
      </c>
      <c r="S701" s="15" t="s">
        <v>2600</v>
      </c>
      <c r="T701" s="12">
        <v>180</v>
      </c>
      <c r="U701" s="12">
        <f t="shared" ref="U701:U764" si="44">T701</f>
        <v>180</v>
      </c>
      <c r="V701" s="15" t="s">
        <v>3295</v>
      </c>
      <c r="W701" s="13" t="s">
        <v>800</v>
      </c>
      <c r="X701" s="13" t="s">
        <v>802</v>
      </c>
      <c r="Y701" s="2" t="s">
        <v>89</v>
      </c>
      <c r="Z701" s="13" t="s">
        <v>802</v>
      </c>
      <c r="AA701" s="2" t="s">
        <v>803</v>
      </c>
      <c r="AB701" s="3">
        <v>45387</v>
      </c>
      <c r="AC701" s="2" t="s">
        <v>332</v>
      </c>
    </row>
    <row r="702" spans="1:29" ht="75" customHeight="1" x14ac:dyDescent="0.25">
      <c r="A702" s="2">
        <v>2024</v>
      </c>
      <c r="B702" s="3">
        <v>45292</v>
      </c>
      <c r="C702" s="3">
        <v>45382</v>
      </c>
      <c r="D702" s="2" t="s">
        <v>75</v>
      </c>
      <c r="E702" s="7" t="s">
        <v>1273</v>
      </c>
      <c r="F702" s="5" t="s">
        <v>1531</v>
      </c>
      <c r="G702" s="8" t="s">
        <v>1532</v>
      </c>
      <c r="H702" s="16" t="s">
        <v>1533</v>
      </c>
      <c r="I702" s="17" t="s">
        <v>84</v>
      </c>
      <c r="J702" s="9" t="s">
        <v>1817</v>
      </c>
      <c r="K702" s="9" t="s">
        <v>324</v>
      </c>
      <c r="L702" s="9" t="s">
        <v>351</v>
      </c>
      <c r="M702" s="2" t="s">
        <v>87</v>
      </c>
      <c r="N702" s="2" t="s">
        <v>332</v>
      </c>
      <c r="O702" s="5">
        <v>1</v>
      </c>
      <c r="P702" s="4">
        <v>45348</v>
      </c>
      <c r="Q702" s="4">
        <f t="shared" si="41"/>
        <v>45714</v>
      </c>
      <c r="R702" s="2" t="s">
        <v>332</v>
      </c>
      <c r="S702" s="15" t="s">
        <v>2601</v>
      </c>
      <c r="T702" s="12">
        <v>180</v>
      </c>
      <c r="U702" s="12">
        <f t="shared" si="44"/>
        <v>180</v>
      </c>
      <c r="V702" s="15" t="s">
        <v>3296</v>
      </c>
      <c r="W702" s="13" t="s">
        <v>800</v>
      </c>
      <c r="X702" s="13" t="s">
        <v>802</v>
      </c>
      <c r="Y702" s="2" t="s">
        <v>89</v>
      </c>
      <c r="Z702" s="13" t="s">
        <v>802</v>
      </c>
      <c r="AA702" s="2" t="s">
        <v>803</v>
      </c>
      <c r="AB702" s="3">
        <v>45387</v>
      </c>
      <c r="AC702" s="2" t="s">
        <v>332</v>
      </c>
    </row>
    <row r="703" spans="1:29" ht="75" customHeight="1" x14ac:dyDescent="0.25">
      <c r="A703" s="2">
        <v>2024</v>
      </c>
      <c r="B703" s="3">
        <v>45292</v>
      </c>
      <c r="C703" s="3">
        <v>45382</v>
      </c>
      <c r="D703" s="2" t="s">
        <v>75</v>
      </c>
      <c r="E703" s="7" t="s">
        <v>1274</v>
      </c>
      <c r="F703" s="5" t="s">
        <v>1531</v>
      </c>
      <c r="G703" s="8" t="s">
        <v>1532</v>
      </c>
      <c r="H703" s="16" t="s">
        <v>1533</v>
      </c>
      <c r="I703" s="17" t="s">
        <v>84</v>
      </c>
      <c r="J703" s="9" t="s">
        <v>1817</v>
      </c>
      <c r="K703" s="9" t="s">
        <v>324</v>
      </c>
      <c r="L703" s="9" t="s">
        <v>351</v>
      </c>
      <c r="M703" s="2" t="s">
        <v>87</v>
      </c>
      <c r="N703" s="2" t="s">
        <v>332</v>
      </c>
      <c r="O703" s="5">
        <v>1</v>
      </c>
      <c r="P703" s="4">
        <v>45348</v>
      </c>
      <c r="Q703" s="4">
        <f t="shared" si="41"/>
        <v>45714</v>
      </c>
      <c r="R703" s="2" t="s">
        <v>332</v>
      </c>
      <c r="S703" s="15" t="s">
        <v>2602</v>
      </c>
      <c r="T703" s="12">
        <v>180</v>
      </c>
      <c r="U703" s="12">
        <f t="shared" si="44"/>
        <v>180</v>
      </c>
      <c r="V703" s="15" t="s">
        <v>3297</v>
      </c>
      <c r="W703" s="13" t="s">
        <v>800</v>
      </c>
      <c r="X703" s="13" t="s">
        <v>802</v>
      </c>
      <c r="Y703" s="2" t="s">
        <v>89</v>
      </c>
      <c r="Z703" s="13" t="s">
        <v>802</v>
      </c>
      <c r="AA703" s="2" t="s">
        <v>803</v>
      </c>
      <c r="AB703" s="3">
        <v>45387</v>
      </c>
      <c r="AC703" s="2" t="s">
        <v>332</v>
      </c>
    </row>
    <row r="704" spans="1:29" ht="75" customHeight="1" x14ac:dyDescent="0.25">
      <c r="A704" s="2">
        <v>2024</v>
      </c>
      <c r="B704" s="3">
        <v>45292</v>
      </c>
      <c r="C704" s="3">
        <v>45382</v>
      </c>
      <c r="D704" s="2" t="s">
        <v>75</v>
      </c>
      <c r="E704" s="7" t="s">
        <v>1275</v>
      </c>
      <c r="F704" s="5" t="s">
        <v>1531</v>
      </c>
      <c r="G704" s="8" t="s">
        <v>1532</v>
      </c>
      <c r="H704" s="16" t="s">
        <v>1533</v>
      </c>
      <c r="I704" s="17" t="s">
        <v>84</v>
      </c>
      <c r="J704" s="9" t="s">
        <v>1817</v>
      </c>
      <c r="K704" s="9" t="s">
        <v>324</v>
      </c>
      <c r="L704" s="9" t="s">
        <v>351</v>
      </c>
      <c r="M704" s="2" t="s">
        <v>87</v>
      </c>
      <c r="N704" s="2" t="s">
        <v>332</v>
      </c>
      <c r="O704" s="5">
        <v>1</v>
      </c>
      <c r="P704" s="4">
        <v>45348</v>
      </c>
      <c r="Q704" s="4">
        <f t="shared" si="41"/>
        <v>45714</v>
      </c>
      <c r="R704" s="2" t="s">
        <v>332</v>
      </c>
      <c r="S704" s="15" t="s">
        <v>2603</v>
      </c>
      <c r="T704" s="12">
        <v>180</v>
      </c>
      <c r="U704" s="12">
        <f t="shared" si="44"/>
        <v>180</v>
      </c>
      <c r="V704" s="15" t="s">
        <v>3298</v>
      </c>
      <c r="W704" s="13" t="s">
        <v>800</v>
      </c>
      <c r="X704" s="13" t="s">
        <v>802</v>
      </c>
      <c r="Y704" s="2" t="s">
        <v>89</v>
      </c>
      <c r="Z704" s="13" t="s">
        <v>802</v>
      </c>
      <c r="AA704" s="2" t="s">
        <v>803</v>
      </c>
      <c r="AB704" s="3">
        <v>45387</v>
      </c>
      <c r="AC704" s="2" t="s">
        <v>332</v>
      </c>
    </row>
    <row r="705" spans="1:29" ht="75" customHeight="1" x14ac:dyDescent="0.25">
      <c r="A705" s="2">
        <v>2024</v>
      </c>
      <c r="B705" s="3">
        <v>45292</v>
      </c>
      <c r="C705" s="3">
        <v>45382</v>
      </c>
      <c r="D705" s="2" t="s">
        <v>75</v>
      </c>
      <c r="E705" s="7" t="s">
        <v>1276</v>
      </c>
      <c r="F705" s="5" t="s">
        <v>1531</v>
      </c>
      <c r="G705" s="8" t="s">
        <v>1532</v>
      </c>
      <c r="H705" s="16" t="s">
        <v>1533</v>
      </c>
      <c r="I705" s="17" t="s">
        <v>84</v>
      </c>
      <c r="J705" s="9" t="s">
        <v>1847</v>
      </c>
      <c r="K705" s="9" t="s">
        <v>324</v>
      </c>
      <c r="L705" s="9" t="s">
        <v>1848</v>
      </c>
      <c r="M705" s="2" t="s">
        <v>87</v>
      </c>
      <c r="N705" s="2" t="s">
        <v>332</v>
      </c>
      <c r="O705" s="5">
        <v>1</v>
      </c>
      <c r="P705" s="4">
        <v>45348</v>
      </c>
      <c r="Q705" s="4">
        <f t="shared" si="41"/>
        <v>45714</v>
      </c>
      <c r="R705" s="2" t="s">
        <v>332</v>
      </c>
      <c r="S705" s="15" t="s">
        <v>2604</v>
      </c>
      <c r="T705" s="12">
        <v>180</v>
      </c>
      <c r="U705" s="12">
        <f t="shared" si="44"/>
        <v>180</v>
      </c>
      <c r="V705" s="15" t="s">
        <v>3299</v>
      </c>
      <c r="W705" s="13" t="s">
        <v>800</v>
      </c>
      <c r="X705" s="13" t="s">
        <v>802</v>
      </c>
      <c r="Y705" s="2" t="s">
        <v>89</v>
      </c>
      <c r="Z705" s="13" t="s">
        <v>802</v>
      </c>
      <c r="AA705" s="2" t="s">
        <v>803</v>
      </c>
      <c r="AB705" s="3">
        <v>45387</v>
      </c>
      <c r="AC705" s="2" t="s">
        <v>332</v>
      </c>
    </row>
    <row r="706" spans="1:29" ht="75" customHeight="1" x14ac:dyDescent="0.25">
      <c r="A706" s="2">
        <v>2024</v>
      </c>
      <c r="B706" s="3">
        <v>45292</v>
      </c>
      <c r="C706" s="3">
        <v>45382</v>
      </c>
      <c r="D706" s="2" t="s">
        <v>75</v>
      </c>
      <c r="E706" s="7" t="s">
        <v>1277</v>
      </c>
      <c r="F706" s="5" t="s">
        <v>1531</v>
      </c>
      <c r="G706" s="8" t="s">
        <v>1532</v>
      </c>
      <c r="H706" s="16" t="s">
        <v>1533</v>
      </c>
      <c r="I706" s="17" t="s">
        <v>84</v>
      </c>
      <c r="J706" s="9" t="s">
        <v>460</v>
      </c>
      <c r="K706" s="9" t="s">
        <v>1546</v>
      </c>
      <c r="L706" s="9" t="s">
        <v>378</v>
      </c>
      <c r="M706" s="2" t="s">
        <v>87</v>
      </c>
      <c r="N706" s="2" t="s">
        <v>332</v>
      </c>
      <c r="O706" s="5">
        <v>1</v>
      </c>
      <c r="P706" s="4">
        <v>45348</v>
      </c>
      <c r="Q706" s="4">
        <f t="shared" si="41"/>
        <v>45714</v>
      </c>
      <c r="R706" s="2" t="s">
        <v>332</v>
      </c>
      <c r="S706" s="15" t="s">
        <v>2605</v>
      </c>
      <c r="T706" s="12">
        <v>180</v>
      </c>
      <c r="U706" s="12">
        <f t="shared" si="44"/>
        <v>180</v>
      </c>
      <c r="V706" s="15" t="s">
        <v>3300</v>
      </c>
      <c r="W706" s="13" t="s">
        <v>800</v>
      </c>
      <c r="X706" s="13" t="s">
        <v>802</v>
      </c>
      <c r="Y706" s="2" t="s">
        <v>89</v>
      </c>
      <c r="Z706" s="13" t="s">
        <v>802</v>
      </c>
      <c r="AA706" s="2" t="s">
        <v>803</v>
      </c>
      <c r="AB706" s="3">
        <v>45387</v>
      </c>
      <c r="AC706" s="2" t="s">
        <v>332</v>
      </c>
    </row>
    <row r="707" spans="1:29" ht="75" customHeight="1" x14ac:dyDescent="0.25">
      <c r="A707" s="2">
        <v>2024</v>
      </c>
      <c r="B707" s="3">
        <v>45292</v>
      </c>
      <c r="C707" s="3">
        <v>45382</v>
      </c>
      <c r="D707" s="2" t="s">
        <v>75</v>
      </c>
      <c r="E707" s="7" t="s">
        <v>1278</v>
      </c>
      <c r="F707" s="5" t="s">
        <v>1531</v>
      </c>
      <c r="G707" s="8" t="s">
        <v>1532</v>
      </c>
      <c r="H707" s="16" t="s">
        <v>1533</v>
      </c>
      <c r="I707" s="17" t="s">
        <v>84</v>
      </c>
      <c r="J707" s="9" t="s">
        <v>1849</v>
      </c>
      <c r="K707" s="9" t="s">
        <v>387</v>
      </c>
      <c r="L707" s="9" t="s">
        <v>334</v>
      </c>
      <c r="M707" s="2" t="s">
        <v>87</v>
      </c>
      <c r="N707" s="2" t="s">
        <v>332</v>
      </c>
      <c r="O707" s="5">
        <v>1</v>
      </c>
      <c r="P707" s="4">
        <v>45348</v>
      </c>
      <c r="Q707" s="4">
        <f t="shared" si="41"/>
        <v>45714</v>
      </c>
      <c r="R707" s="2" t="s">
        <v>332</v>
      </c>
      <c r="S707" s="15" t="s">
        <v>2606</v>
      </c>
      <c r="T707" s="12">
        <v>180</v>
      </c>
      <c r="U707" s="12">
        <f t="shared" si="44"/>
        <v>180</v>
      </c>
      <c r="V707" s="15" t="s">
        <v>3301</v>
      </c>
      <c r="W707" s="13" t="s">
        <v>800</v>
      </c>
      <c r="X707" s="13" t="s">
        <v>802</v>
      </c>
      <c r="Y707" s="2" t="s">
        <v>89</v>
      </c>
      <c r="Z707" s="13" t="s">
        <v>802</v>
      </c>
      <c r="AA707" s="2" t="s">
        <v>803</v>
      </c>
      <c r="AB707" s="3">
        <v>45387</v>
      </c>
      <c r="AC707" s="2" t="s">
        <v>332</v>
      </c>
    </row>
    <row r="708" spans="1:29" ht="75" customHeight="1" x14ac:dyDescent="0.25">
      <c r="A708" s="2">
        <v>2024</v>
      </c>
      <c r="B708" s="3">
        <v>45292</v>
      </c>
      <c r="C708" s="3">
        <v>45382</v>
      </c>
      <c r="D708" s="2" t="s">
        <v>75</v>
      </c>
      <c r="E708" s="7" t="s">
        <v>1279</v>
      </c>
      <c r="F708" s="5" t="s">
        <v>1531</v>
      </c>
      <c r="G708" s="8" t="s">
        <v>1532</v>
      </c>
      <c r="H708" s="16" t="s">
        <v>1533</v>
      </c>
      <c r="I708" s="17" t="s">
        <v>84</v>
      </c>
      <c r="J708" s="9" t="s">
        <v>1850</v>
      </c>
      <c r="K708" s="9" t="s">
        <v>387</v>
      </c>
      <c r="L708" s="9" t="s">
        <v>334</v>
      </c>
      <c r="M708" s="2" t="s">
        <v>86</v>
      </c>
      <c r="N708" s="2" t="s">
        <v>332</v>
      </c>
      <c r="O708" s="5">
        <v>1</v>
      </c>
      <c r="P708" s="4">
        <v>45348</v>
      </c>
      <c r="Q708" s="4">
        <f t="shared" si="41"/>
        <v>45714</v>
      </c>
      <c r="R708" s="2" t="s">
        <v>332</v>
      </c>
      <c r="S708" s="15" t="s">
        <v>2607</v>
      </c>
      <c r="T708" s="12">
        <v>180</v>
      </c>
      <c r="U708" s="12">
        <f t="shared" si="44"/>
        <v>180</v>
      </c>
      <c r="V708" s="15" t="s">
        <v>3302</v>
      </c>
      <c r="W708" s="13" t="s">
        <v>800</v>
      </c>
      <c r="X708" s="13" t="s">
        <v>802</v>
      </c>
      <c r="Y708" s="2" t="s">
        <v>89</v>
      </c>
      <c r="Z708" s="13" t="s">
        <v>802</v>
      </c>
      <c r="AA708" s="2" t="s">
        <v>803</v>
      </c>
      <c r="AB708" s="3">
        <v>45387</v>
      </c>
      <c r="AC708" s="2" t="s">
        <v>332</v>
      </c>
    </row>
    <row r="709" spans="1:29" ht="75" customHeight="1" x14ac:dyDescent="0.25">
      <c r="A709" s="2">
        <v>2024</v>
      </c>
      <c r="B709" s="3">
        <v>45292</v>
      </c>
      <c r="C709" s="3">
        <v>45382</v>
      </c>
      <c r="D709" s="2" t="s">
        <v>75</v>
      </c>
      <c r="E709" s="7" t="s">
        <v>1280</v>
      </c>
      <c r="F709" s="5" t="s">
        <v>1531</v>
      </c>
      <c r="G709" s="8" t="s">
        <v>1532</v>
      </c>
      <c r="H709" s="16" t="s">
        <v>1533</v>
      </c>
      <c r="I709" s="17" t="s">
        <v>84</v>
      </c>
      <c r="J709" s="9" t="s">
        <v>1851</v>
      </c>
      <c r="K709" s="9" t="s">
        <v>552</v>
      </c>
      <c r="L709" s="9" t="s">
        <v>466</v>
      </c>
      <c r="M709" s="2" t="s">
        <v>87</v>
      </c>
      <c r="N709" s="2" t="s">
        <v>332</v>
      </c>
      <c r="O709" s="5">
        <v>1</v>
      </c>
      <c r="P709" s="4">
        <v>45348</v>
      </c>
      <c r="Q709" s="4">
        <f t="shared" si="41"/>
        <v>45714</v>
      </c>
      <c r="R709" s="2" t="s">
        <v>332</v>
      </c>
      <c r="S709" s="15" t="s">
        <v>2608</v>
      </c>
      <c r="T709" s="12">
        <v>180</v>
      </c>
      <c r="U709" s="12">
        <f t="shared" si="44"/>
        <v>180</v>
      </c>
      <c r="V709" s="15" t="s">
        <v>3303</v>
      </c>
      <c r="W709" s="13" t="s">
        <v>800</v>
      </c>
      <c r="X709" s="13" t="s">
        <v>802</v>
      </c>
      <c r="Y709" s="2" t="s">
        <v>89</v>
      </c>
      <c r="Z709" s="13" t="s">
        <v>802</v>
      </c>
      <c r="AA709" s="2" t="s">
        <v>803</v>
      </c>
      <c r="AB709" s="3">
        <v>45387</v>
      </c>
      <c r="AC709" s="2" t="s">
        <v>332</v>
      </c>
    </row>
    <row r="710" spans="1:29" ht="75" customHeight="1" x14ac:dyDescent="0.25">
      <c r="A710" s="2">
        <v>2024</v>
      </c>
      <c r="B710" s="3">
        <v>45292</v>
      </c>
      <c r="C710" s="3">
        <v>45382</v>
      </c>
      <c r="D710" s="2" t="s">
        <v>75</v>
      </c>
      <c r="E710" s="7" t="s">
        <v>1281</v>
      </c>
      <c r="F710" s="5" t="s">
        <v>1531</v>
      </c>
      <c r="G710" s="8" t="s">
        <v>1532</v>
      </c>
      <c r="H710" s="16" t="s">
        <v>1533</v>
      </c>
      <c r="I710" s="17" t="s">
        <v>84</v>
      </c>
      <c r="J710" s="9" t="s">
        <v>1852</v>
      </c>
      <c r="K710" s="9" t="s">
        <v>1553</v>
      </c>
      <c r="L710" s="9" t="s">
        <v>1667</v>
      </c>
      <c r="M710" s="2" t="s">
        <v>87</v>
      </c>
      <c r="N710" s="2" t="s">
        <v>332</v>
      </c>
      <c r="O710" s="5">
        <v>1</v>
      </c>
      <c r="P710" s="4">
        <v>45348</v>
      </c>
      <c r="Q710" s="4">
        <f t="shared" si="41"/>
        <v>45714</v>
      </c>
      <c r="R710" s="2" t="s">
        <v>332</v>
      </c>
      <c r="S710" s="15" t="s">
        <v>2609</v>
      </c>
      <c r="T710" s="12">
        <v>180</v>
      </c>
      <c r="U710" s="12">
        <f t="shared" si="44"/>
        <v>180</v>
      </c>
      <c r="V710" s="15" t="s">
        <v>3304</v>
      </c>
      <c r="W710" s="13" t="s">
        <v>800</v>
      </c>
      <c r="X710" s="13" t="s">
        <v>802</v>
      </c>
      <c r="Y710" s="2" t="s">
        <v>89</v>
      </c>
      <c r="Z710" s="13" t="s">
        <v>802</v>
      </c>
      <c r="AA710" s="2" t="s">
        <v>803</v>
      </c>
      <c r="AB710" s="3">
        <v>45387</v>
      </c>
      <c r="AC710" s="2" t="s">
        <v>332</v>
      </c>
    </row>
    <row r="711" spans="1:29" ht="75" customHeight="1" x14ac:dyDescent="0.25">
      <c r="A711" s="2">
        <v>2024</v>
      </c>
      <c r="B711" s="3">
        <v>45292</v>
      </c>
      <c r="C711" s="3">
        <v>45382</v>
      </c>
      <c r="D711" s="2" t="s">
        <v>75</v>
      </c>
      <c r="E711" s="7" t="s">
        <v>1282</v>
      </c>
      <c r="F711" s="5" t="s">
        <v>1531</v>
      </c>
      <c r="G711" s="8" t="s">
        <v>1532</v>
      </c>
      <c r="H711" s="16" t="s">
        <v>1533</v>
      </c>
      <c r="I711" s="17" t="s">
        <v>84</v>
      </c>
      <c r="J711" s="9" t="s">
        <v>1853</v>
      </c>
      <c r="K711" s="9" t="s">
        <v>518</v>
      </c>
      <c r="L711" s="9" t="s">
        <v>361</v>
      </c>
      <c r="M711" s="2" t="s">
        <v>86</v>
      </c>
      <c r="N711" s="2" t="s">
        <v>332</v>
      </c>
      <c r="O711" s="5">
        <v>1</v>
      </c>
      <c r="P711" s="4">
        <v>45349</v>
      </c>
      <c r="Q711" s="4">
        <f t="shared" si="41"/>
        <v>45715</v>
      </c>
      <c r="R711" s="2" t="s">
        <v>332</v>
      </c>
      <c r="S711" s="15" t="s">
        <v>2610</v>
      </c>
      <c r="T711" s="12">
        <v>180</v>
      </c>
      <c r="U711" s="12">
        <f t="shared" si="44"/>
        <v>180</v>
      </c>
      <c r="V711" s="15" t="s">
        <v>3305</v>
      </c>
      <c r="W711" s="13" t="s">
        <v>800</v>
      </c>
      <c r="X711" s="13" t="s">
        <v>802</v>
      </c>
      <c r="Y711" s="2" t="s">
        <v>89</v>
      </c>
      <c r="Z711" s="13" t="s">
        <v>802</v>
      </c>
      <c r="AA711" s="2" t="s">
        <v>803</v>
      </c>
      <c r="AB711" s="3">
        <v>45387</v>
      </c>
      <c r="AC711" s="2" t="s">
        <v>332</v>
      </c>
    </row>
    <row r="712" spans="1:29" ht="75" customHeight="1" x14ac:dyDescent="0.25">
      <c r="A712" s="2">
        <v>2024</v>
      </c>
      <c r="B712" s="3">
        <v>45292</v>
      </c>
      <c r="C712" s="3">
        <v>45382</v>
      </c>
      <c r="D712" s="2" t="s">
        <v>75</v>
      </c>
      <c r="E712" s="7" t="s">
        <v>1283</v>
      </c>
      <c r="F712" s="5" t="s">
        <v>1531</v>
      </c>
      <c r="G712" s="8" t="s">
        <v>1532</v>
      </c>
      <c r="H712" s="16" t="s">
        <v>1533</v>
      </c>
      <c r="I712" s="17" t="s">
        <v>84</v>
      </c>
      <c r="J712" s="9" t="s">
        <v>1853</v>
      </c>
      <c r="K712" s="9" t="s">
        <v>518</v>
      </c>
      <c r="L712" s="9" t="s">
        <v>361</v>
      </c>
      <c r="M712" s="2" t="s">
        <v>86</v>
      </c>
      <c r="N712" s="2" t="s">
        <v>332</v>
      </c>
      <c r="O712" s="5">
        <v>1</v>
      </c>
      <c r="P712" s="4">
        <v>45349</v>
      </c>
      <c r="Q712" s="4">
        <f t="shared" si="41"/>
        <v>45715</v>
      </c>
      <c r="R712" s="2" t="s">
        <v>332</v>
      </c>
      <c r="S712" s="15" t="s">
        <v>2611</v>
      </c>
      <c r="T712" s="12">
        <v>180</v>
      </c>
      <c r="U712" s="12">
        <f t="shared" si="44"/>
        <v>180</v>
      </c>
      <c r="V712" s="15" t="s">
        <v>3306</v>
      </c>
      <c r="W712" s="13" t="s">
        <v>800</v>
      </c>
      <c r="X712" s="13" t="s">
        <v>802</v>
      </c>
      <c r="Y712" s="2" t="s">
        <v>89</v>
      </c>
      <c r="Z712" s="13" t="s">
        <v>802</v>
      </c>
      <c r="AA712" s="2" t="s">
        <v>803</v>
      </c>
      <c r="AB712" s="3">
        <v>45387</v>
      </c>
      <c r="AC712" s="2" t="s">
        <v>332</v>
      </c>
    </row>
    <row r="713" spans="1:29" ht="75" customHeight="1" x14ac:dyDescent="0.25">
      <c r="A713" s="2">
        <v>2024</v>
      </c>
      <c r="B713" s="3">
        <v>45292</v>
      </c>
      <c r="C713" s="3">
        <v>45382</v>
      </c>
      <c r="D713" s="2" t="s">
        <v>75</v>
      </c>
      <c r="E713" s="7" t="s">
        <v>1284</v>
      </c>
      <c r="F713" s="5" t="s">
        <v>1531</v>
      </c>
      <c r="G713" s="8" t="s">
        <v>1532</v>
      </c>
      <c r="H713" s="16" t="s">
        <v>1533</v>
      </c>
      <c r="I713" s="17" t="s">
        <v>84</v>
      </c>
      <c r="J713" s="9" t="s">
        <v>404</v>
      </c>
      <c r="K713" s="9" t="s">
        <v>361</v>
      </c>
      <c r="L713" s="9" t="s">
        <v>330</v>
      </c>
      <c r="M713" s="2" t="s">
        <v>87</v>
      </c>
      <c r="N713" s="2" t="s">
        <v>332</v>
      </c>
      <c r="O713" s="5">
        <v>1</v>
      </c>
      <c r="P713" s="4">
        <v>45349</v>
      </c>
      <c r="Q713" s="4">
        <f t="shared" si="41"/>
        <v>45715</v>
      </c>
      <c r="R713" s="2" t="s">
        <v>332</v>
      </c>
      <c r="S713" s="15" t="s">
        <v>2612</v>
      </c>
      <c r="T713" s="12">
        <v>180</v>
      </c>
      <c r="U713" s="12">
        <f t="shared" si="44"/>
        <v>180</v>
      </c>
      <c r="V713" s="15" t="s">
        <v>3307</v>
      </c>
      <c r="W713" s="13" t="s">
        <v>800</v>
      </c>
      <c r="X713" s="13" t="s">
        <v>802</v>
      </c>
      <c r="Y713" s="2" t="s">
        <v>89</v>
      </c>
      <c r="Z713" s="13" t="s">
        <v>802</v>
      </c>
      <c r="AA713" s="2" t="s">
        <v>803</v>
      </c>
      <c r="AB713" s="3">
        <v>45387</v>
      </c>
      <c r="AC713" s="2" t="s">
        <v>332</v>
      </c>
    </row>
    <row r="714" spans="1:29" ht="75" customHeight="1" x14ac:dyDescent="0.25">
      <c r="A714" s="2">
        <v>2024</v>
      </c>
      <c r="B714" s="3">
        <v>45292</v>
      </c>
      <c r="C714" s="3">
        <v>45382</v>
      </c>
      <c r="D714" s="2" t="s">
        <v>75</v>
      </c>
      <c r="E714" s="7" t="s">
        <v>1285</v>
      </c>
      <c r="F714" s="5" t="s">
        <v>1531</v>
      </c>
      <c r="G714" s="8" t="s">
        <v>1532</v>
      </c>
      <c r="H714" s="16" t="s">
        <v>1533</v>
      </c>
      <c r="I714" s="17" t="s">
        <v>84</v>
      </c>
      <c r="J714" s="9" t="s">
        <v>404</v>
      </c>
      <c r="K714" s="9" t="s">
        <v>361</v>
      </c>
      <c r="L714" s="9" t="s">
        <v>330</v>
      </c>
      <c r="M714" s="2" t="s">
        <v>87</v>
      </c>
      <c r="N714" s="2" t="s">
        <v>332</v>
      </c>
      <c r="O714" s="5">
        <v>1</v>
      </c>
      <c r="P714" s="4">
        <v>45349</v>
      </c>
      <c r="Q714" s="4">
        <f t="shared" si="41"/>
        <v>45715</v>
      </c>
      <c r="R714" s="2" t="s">
        <v>332</v>
      </c>
      <c r="S714" s="15" t="s">
        <v>2613</v>
      </c>
      <c r="T714" s="12">
        <v>180</v>
      </c>
      <c r="U714" s="12">
        <f t="shared" si="44"/>
        <v>180</v>
      </c>
      <c r="V714" s="15" t="s">
        <v>3308</v>
      </c>
      <c r="W714" s="13" t="s">
        <v>800</v>
      </c>
      <c r="X714" s="13" t="s">
        <v>802</v>
      </c>
      <c r="Y714" s="2" t="s">
        <v>89</v>
      </c>
      <c r="Z714" s="13" t="s">
        <v>802</v>
      </c>
      <c r="AA714" s="2" t="s">
        <v>803</v>
      </c>
      <c r="AB714" s="3">
        <v>45387</v>
      </c>
      <c r="AC714" s="2" t="s">
        <v>332</v>
      </c>
    </row>
    <row r="715" spans="1:29" ht="75" customHeight="1" x14ac:dyDescent="0.25">
      <c r="A715" s="2">
        <v>2024</v>
      </c>
      <c r="B715" s="3">
        <v>45292</v>
      </c>
      <c r="C715" s="3">
        <v>45382</v>
      </c>
      <c r="D715" s="2" t="s">
        <v>75</v>
      </c>
      <c r="E715" s="7" t="s">
        <v>1286</v>
      </c>
      <c r="F715" s="5" t="s">
        <v>1531</v>
      </c>
      <c r="G715" s="8" t="s">
        <v>1532</v>
      </c>
      <c r="H715" s="16" t="s">
        <v>1533</v>
      </c>
      <c r="I715" s="17" t="s">
        <v>84</v>
      </c>
      <c r="J715" s="9" t="s">
        <v>1854</v>
      </c>
      <c r="K715" s="9" t="s">
        <v>368</v>
      </c>
      <c r="L715" s="9" t="s">
        <v>345</v>
      </c>
      <c r="M715" s="2" t="s">
        <v>87</v>
      </c>
      <c r="N715" s="2" t="s">
        <v>332</v>
      </c>
      <c r="O715" s="5">
        <v>1</v>
      </c>
      <c r="P715" s="4">
        <v>45349</v>
      </c>
      <c r="Q715" s="4">
        <f t="shared" si="41"/>
        <v>45715</v>
      </c>
      <c r="R715" s="2" t="s">
        <v>332</v>
      </c>
      <c r="S715" s="15" t="s">
        <v>2614</v>
      </c>
      <c r="T715" s="12">
        <v>180</v>
      </c>
      <c r="U715" s="12">
        <f t="shared" si="44"/>
        <v>180</v>
      </c>
      <c r="V715" s="15" t="s">
        <v>3309</v>
      </c>
      <c r="W715" s="13" t="s">
        <v>800</v>
      </c>
      <c r="X715" s="13" t="s">
        <v>802</v>
      </c>
      <c r="Y715" s="2" t="s">
        <v>89</v>
      </c>
      <c r="Z715" s="13" t="s">
        <v>802</v>
      </c>
      <c r="AA715" s="2" t="s">
        <v>803</v>
      </c>
      <c r="AB715" s="3">
        <v>45387</v>
      </c>
      <c r="AC715" s="2" t="s">
        <v>332</v>
      </c>
    </row>
    <row r="716" spans="1:29" ht="75" customHeight="1" x14ac:dyDescent="0.25">
      <c r="A716" s="2">
        <v>2024</v>
      </c>
      <c r="B716" s="3">
        <v>45292</v>
      </c>
      <c r="C716" s="3">
        <v>45382</v>
      </c>
      <c r="D716" s="2" t="s">
        <v>75</v>
      </c>
      <c r="E716" s="7" t="s">
        <v>1287</v>
      </c>
      <c r="F716" s="5" t="s">
        <v>1531</v>
      </c>
      <c r="G716" s="8" t="s">
        <v>1532</v>
      </c>
      <c r="H716" s="16" t="s">
        <v>1533</v>
      </c>
      <c r="I716" s="17" t="s">
        <v>84</v>
      </c>
      <c r="J716" s="9" t="s">
        <v>1854</v>
      </c>
      <c r="K716" s="9" t="s">
        <v>368</v>
      </c>
      <c r="L716" s="9" t="s">
        <v>345</v>
      </c>
      <c r="M716" s="2" t="s">
        <v>87</v>
      </c>
      <c r="N716" s="2" t="s">
        <v>332</v>
      </c>
      <c r="O716" s="5">
        <v>1</v>
      </c>
      <c r="P716" s="4">
        <v>45349</v>
      </c>
      <c r="Q716" s="4">
        <f t="shared" si="41"/>
        <v>45715</v>
      </c>
      <c r="R716" s="2" t="s">
        <v>332</v>
      </c>
      <c r="S716" s="15" t="s">
        <v>2615</v>
      </c>
      <c r="T716" s="12">
        <v>180</v>
      </c>
      <c r="U716" s="12">
        <f t="shared" si="44"/>
        <v>180</v>
      </c>
      <c r="V716" s="15" t="s">
        <v>3310</v>
      </c>
      <c r="W716" s="13" t="s">
        <v>800</v>
      </c>
      <c r="X716" s="13" t="s">
        <v>802</v>
      </c>
      <c r="Y716" s="2" t="s">
        <v>89</v>
      </c>
      <c r="Z716" s="13" t="s">
        <v>802</v>
      </c>
      <c r="AA716" s="2" t="s">
        <v>803</v>
      </c>
      <c r="AB716" s="3">
        <v>45387</v>
      </c>
      <c r="AC716" s="2" t="s">
        <v>332</v>
      </c>
    </row>
    <row r="717" spans="1:29" ht="75" customHeight="1" x14ac:dyDescent="0.25">
      <c r="A717" s="2">
        <v>2024</v>
      </c>
      <c r="B717" s="3">
        <v>45292</v>
      </c>
      <c r="C717" s="3">
        <v>45382</v>
      </c>
      <c r="D717" s="2" t="s">
        <v>75</v>
      </c>
      <c r="E717" s="7" t="s">
        <v>1288</v>
      </c>
      <c r="F717" s="5" t="s">
        <v>1531</v>
      </c>
      <c r="G717" s="8" t="s">
        <v>1532</v>
      </c>
      <c r="H717" s="16" t="s">
        <v>1533</v>
      </c>
      <c r="I717" s="17" t="s">
        <v>84</v>
      </c>
      <c r="J717" s="9" t="s">
        <v>1854</v>
      </c>
      <c r="K717" s="9" t="s">
        <v>368</v>
      </c>
      <c r="L717" s="9" t="s">
        <v>345</v>
      </c>
      <c r="M717" s="2" t="s">
        <v>87</v>
      </c>
      <c r="N717" s="2" t="s">
        <v>332</v>
      </c>
      <c r="O717" s="5">
        <v>1</v>
      </c>
      <c r="P717" s="4">
        <v>45349</v>
      </c>
      <c r="Q717" s="4">
        <f t="shared" si="41"/>
        <v>45715</v>
      </c>
      <c r="R717" s="2" t="s">
        <v>332</v>
      </c>
      <c r="S717" s="15" t="s">
        <v>2616</v>
      </c>
      <c r="T717" s="12">
        <v>180</v>
      </c>
      <c r="U717" s="12">
        <f t="shared" si="44"/>
        <v>180</v>
      </c>
      <c r="V717" s="15" t="s">
        <v>3311</v>
      </c>
      <c r="W717" s="13" t="s">
        <v>800</v>
      </c>
      <c r="X717" s="13" t="s">
        <v>802</v>
      </c>
      <c r="Y717" s="2" t="s">
        <v>89</v>
      </c>
      <c r="Z717" s="13" t="s">
        <v>802</v>
      </c>
      <c r="AA717" s="2" t="s">
        <v>803</v>
      </c>
      <c r="AB717" s="3">
        <v>45387</v>
      </c>
      <c r="AC717" s="2" t="s">
        <v>332</v>
      </c>
    </row>
    <row r="718" spans="1:29" ht="75" customHeight="1" x14ac:dyDescent="0.25">
      <c r="A718" s="2">
        <v>2024</v>
      </c>
      <c r="B718" s="3">
        <v>45292</v>
      </c>
      <c r="C718" s="3">
        <v>45382</v>
      </c>
      <c r="D718" s="2" t="s">
        <v>75</v>
      </c>
      <c r="E718" s="7" t="s">
        <v>1289</v>
      </c>
      <c r="F718" s="5" t="s">
        <v>1531</v>
      </c>
      <c r="G718" s="8" t="s">
        <v>1532</v>
      </c>
      <c r="H718" s="16" t="s">
        <v>1533</v>
      </c>
      <c r="I718" s="17" t="s">
        <v>84</v>
      </c>
      <c r="J718" s="9" t="s">
        <v>1854</v>
      </c>
      <c r="K718" s="9" t="s">
        <v>368</v>
      </c>
      <c r="L718" s="9" t="s">
        <v>345</v>
      </c>
      <c r="M718" s="2" t="s">
        <v>87</v>
      </c>
      <c r="N718" s="2" t="s">
        <v>332</v>
      </c>
      <c r="O718" s="5">
        <v>1</v>
      </c>
      <c r="P718" s="4">
        <v>45349</v>
      </c>
      <c r="Q718" s="4">
        <f t="shared" si="41"/>
        <v>45715</v>
      </c>
      <c r="R718" s="2" t="s">
        <v>332</v>
      </c>
      <c r="S718" s="15" t="s">
        <v>2617</v>
      </c>
      <c r="T718" s="12">
        <v>180</v>
      </c>
      <c r="U718" s="12">
        <f t="shared" si="44"/>
        <v>180</v>
      </c>
      <c r="V718" s="15" t="s">
        <v>3312</v>
      </c>
      <c r="W718" s="13" t="s">
        <v>800</v>
      </c>
      <c r="X718" s="13" t="s">
        <v>802</v>
      </c>
      <c r="Y718" s="2" t="s">
        <v>89</v>
      </c>
      <c r="Z718" s="13" t="s">
        <v>802</v>
      </c>
      <c r="AA718" s="2" t="s">
        <v>803</v>
      </c>
      <c r="AB718" s="3">
        <v>45387</v>
      </c>
      <c r="AC718" s="2" t="s">
        <v>332</v>
      </c>
    </row>
    <row r="719" spans="1:29" ht="75" customHeight="1" x14ac:dyDescent="0.25">
      <c r="A719" s="2">
        <v>2024</v>
      </c>
      <c r="B719" s="3">
        <v>45292</v>
      </c>
      <c r="C719" s="3">
        <v>45382</v>
      </c>
      <c r="D719" s="2" t="s">
        <v>75</v>
      </c>
      <c r="E719" s="7" t="s">
        <v>1290</v>
      </c>
      <c r="F719" s="5" t="s">
        <v>1531</v>
      </c>
      <c r="G719" s="8" t="s">
        <v>1532</v>
      </c>
      <c r="H719" s="16" t="s">
        <v>1533</v>
      </c>
      <c r="I719" s="17" t="s">
        <v>84</v>
      </c>
      <c r="J719" s="9" t="s">
        <v>1854</v>
      </c>
      <c r="K719" s="9" t="s">
        <v>368</v>
      </c>
      <c r="L719" s="9" t="s">
        <v>345</v>
      </c>
      <c r="M719" s="2" t="s">
        <v>87</v>
      </c>
      <c r="N719" s="2" t="s">
        <v>332</v>
      </c>
      <c r="O719" s="5">
        <v>1</v>
      </c>
      <c r="P719" s="4">
        <v>45349</v>
      </c>
      <c r="Q719" s="4">
        <f t="shared" si="41"/>
        <v>45715</v>
      </c>
      <c r="R719" s="2" t="s">
        <v>332</v>
      </c>
      <c r="S719" s="15" t="s">
        <v>2618</v>
      </c>
      <c r="T719" s="12">
        <v>180</v>
      </c>
      <c r="U719" s="12">
        <f t="shared" si="44"/>
        <v>180</v>
      </c>
      <c r="V719" s="15" t="s">
        <v>3313</v>
      </c>
      <c r="W719" s="13" t="s">
        <v>800</v>
      </c>
      <c r="X719" s="13" t="s">
        <v>802</v>
      </c>
      <c r="Y719" s="2" t="s">
        <v>89</v>
      </c>
      <c r="Z719" s="13" t="s">
        <v>802</v>
      </c>
      <c r="AA719" s="2" t="s">
        <v>803</v>
      </c>
      <c r="AB719" s="3">
        <v>45387</v>
      </c>
      <c r="AC719" s="2" t="s">
        <v>332</v>
      </c>
    </row>
    <row r="720" spans="1:29" ht="75" customHeight="1" x14ac:dyDescent="0.25">
      <c r="A720" s="2">
        <v>2024</v>
      </c>
      <c r="B720" s="3">
        <v>45292</v>
      </c>
      <c r="C720" s="3">
        <v>45382</v>
      </c>
      <c r="D720" s="2" t="s">
        <v>75</v>
      </c>
      <c r="E720" s="7" t="s">
        <v>1291</v>
      </c>
      <c r="F720" s="5" t="s">
        <v>1531</v>
      </c>
      <c r="G720" s="8" t="s">
        <v>1532</v>
      </c>
      <c r="H720" s="16" t="s">
        <v>1533</v>
      </c>
      <c r="I720" s="17" t="s">
        <v>84</v>
      </c>
      <c r="J720" s="9" t="s">
        <v>1855</v>
      </c>
      <c r="K720" s="9" t="s">
        <v>384</v>
      </c>
      <c r="L720" s="9" t="s">
        <v>1551</v>
      </c>
      <c r="M720" s="2" t="s">
        <v>86</v>
      </c>
      <c r="N720" s="2" t="s">
        <v>332</v>
      </c>
      <c r="O720" s="5">
        <v>1</v>
      </c>
      <c r="P720" s="4">
        <v>45349</v>
      </c>
      <c r="Q720" s="4">
        <f t="shared" si="41"/>
        <v>45715</v>
      </c>
      <c r="R720" s="2" t="s">
        <v>332</v>
      </c>
      <c r="S720" s="15" t="s">
        <v>2619</v>
      </c>
      <c r="T720" s="12">
        <v>180</v>
      </c>
      <c r="U720" s="12">
        <f t="shared" si="44"/>
        <v>180</v>
      </c>
      <c r="V720" s="15" t="s">
        <v>3314</v>
      </c>
      <c r="W720" s="13" t="s">
        <v>800</v>
      </c>
      <c r="X720" s="13" t="s">
        <v>802</v>
      </c>
      <c r="Y720" s="2" t="s">
        <v>89</v>
      </c>
      <c r="Z720" s="13" t="s">
        <v>802</v>
      </c>
      <c r="AA720" s="2" t="s">
        <v>803</v>
      </c>
      <c r="AB720" s="3">
        <v>45387</v>
      </c>
      <c r="AC720" s="2" t="s">
        <v>332</v>
      </c>
    </row>
    <row r="721" spans="1:29" ht="75" customHeight="1" x14ac:dyDescent="0.25">
      <c r="A721" s="2">
        <v>2024</v>
      </c>
      <c r="B721" s="3">
        <v>45292</v>
      </c>
      <c r="C721" s="3">
        <v>45382</v>
      </c>
      <c r="D721" s="2" t="s">
        <v>75</v>
      </c>
      <c r="E721" s="7" t="s">
        <v>1292</v>
      </c>
      <c r="F721" s="5" t="s">
        <v>1531</v>
      </c>
      <c r="G721" s="8" t="s">
        <v>1532</v>
      </c>
      <c r="H721" s="16" t="s">
        <v>1533</v>
      </c>
      <c r="I721" s="17" t="s">
        <v>84</v>
      </c>
      <c r="J721" s="9" t="s">
        <v>1855</v>
      </c>
      <c r="K721" s="9" t="s">
        <v>384</v>
      </c>
      <c r="L721" s="9" t="s">
        <v>1551</v>
      </c>
      <c r="M721" s="2" t="s">
        <v>86</v>
      </c>
      <c r="N721" s="2" t="s">
        <v>332</v>
      </c>
      <c r="O721" s="5">
        <v>1</v>
      </c>
      <c r="P721" s="4">
        <v>45349</v>
      </c>
      <c r="Q721" s="4">
        <f t="shared" si="41"/>
        <v>45715</v>
      </c>
      <c r="R721" s="2" t="s">
        <v>332</v>
      </c>
      <c r="S721" s="15" t="s">
        <v>2620</v>
      </c>
      <c r="T721" s="12">
        <v>180</v>
      </c>
      <c r="U721" s="12">
        <f t="shared" si="44"/>
        <v>180</v>
      </c>
      <c r="V721" s="15" t="s">
        <v>3315</v>
      </c>
      <c r="W721" s="13" t="s">
        <v>800</v>
      </c>
      <c r="X721" s="13" t="s">
        <v>802</v>
      </c>
      <c r="Y721" s="2" t="s">
        <v>89</v>
      </c>
      <c r="Z721" s="13" t="s">
        <v>802</v>
      </c>
      <c r="AA721" s="2" t="s">
        <v>803</v>
      </c>
      <c r="AB721" s="3">
        <v>45387</v>
      </c>
      <c r="AC721" s="2" t="s">
        <v>332</v>
      </c>
    </row>
    <row r="722" spans="1:29" ht="75" customHeight="1" x14ac:dyDescent="0.25">
      <c r="A722" s="2">
        <v>2024</v>
      </c>
      <c r="B722" s="3">
        <v>45292</v>
      </c>
      <c r="C722" s="3">
        <v>45382</v>
      </c>
      <c r="D722" s="2" t="s">
        <v>75</v>
      </c>
      <c r="E722" s="7" t="s">
        <v>1293</v>
      </c>
      <c r="F722" s="5" t="s">
        <v>1531</v>
      </c>
      <c r="G722" s="8" t="s">
        <v>1532</v>
      </c>
      <c r="H722" s="16" t="s">
        <v>1533</v>
      </c>
      <c r="I722" s="17" t="s">
        <v>84</v>
      </c>
      <c r="J722" s="9" t="s">
        <v>1856</v>
      </c>
      <c r="K722" s="9" t="s">
        <v>1574</v>
      </c>
      <c r="L722" s="9" t="s">
        <v>330</v>
      </c>
      <c r="M722" s="2" t="s">
        <v>86</v>
      </c>
      <c r="N722" s="2" t="s">
        <v>332</v>
      </c>
      <c r="O722" s="5">
        <v>1</v>
      </c>
      <c r="P722" s="4">
        <v>45349</v>
      </c>
      <c r="Q722" s="4">
        <f t="shared" si="41"/>
        <v>45715</v>
      </c>
      <c r="R722" s="2" t="s">
        <v>332</v>
      </c>
      <c r="S722" s="15" t="s">
        <v>2621</v>
      </c>
      <c r="T722" s="12">
        <v>180</v>
      </c>
      <c r="U722" s="12">
        <f t="shared" si="44"/>
        <v>180</v>
      </c>
      <c r="V722" s="15" t="s">
        <v>3316</v>
      </c>
      <c r="W722" s="13" t="s">
        <v>800</v>
      </c>
      <c r="X722" s="13" t="s">
        <v>802</v>
      </c>
      <c r="Y722" s="2" t="s">
        <v>89</v>
      </c>
      <c r="Z722" s="13" t="s">
        <v>802</v>
      </c>
      <c r="AA722" s="2" t="s">
        <v>803</v>
      </c>
      <c r="AB722" s="3">
        <v>45387</v>
      </c>
      <c r="AC722" s="2" t="s">
        <v>332</v>
      </c>
    </row>
    <row r="723" spans="1:29" ht="75" customHeight="1" x14ac:dyDescent="0.25">
      <c r="A723" s="2">
        <v>2024</v>
      </c>
      <c r="B723" s="3">
        <v>45292</v>
      </c>
      <c r="C723" s="3">
        <v>45382</v>
      </c>
      <c r="D723" s="2" t="s">
        <v>75</v>
      </c>
      <c r="E723" s="7" t="s">
        <v>1294</v>
      </c>
      <c r="F723" s="5" t="s">
        <v>1531</v>
      </c>
      <c r="G723" s="8" t="s">
        <v>1532</v>
      </c>
      <c r="H723" s="16" t="s">
        <v>1533</v>
      </c>
      <c r="I723" s="17" t="s">
        <v>84</v>
      </c>
      <c r="J723" s="9" t="s">
        <v>370</v>
      </c>
      <c r="K723" s="9" t="s">
        <v>352</v>
      </c>
      <c r="L723" s="9" t="s">
        <v>368</v>
      </c>
      <c r="M723" s="2" t="s">
        <v>86</v>
      </c>
      <c r="N723" s="2" t="s">
        <v>332</v>
      </c>
      <c r="O723" s="5">
        <v>1</v>
      </c>
      <c r="P723" s="4">
        <v>45349</v>
      </c>
      <c r="Q723" s="4">
        <f t="shared" si="41"/>
        <v>45715</v>
      </c>
      <c r="R723" s="2" t="s">
        <v>332</v>
      </c>
      <c r="S723" s="15" t="s">
        <v>2622</v>
      </c>
      <c r="T723" s="12">
        <v>180</v>
      </c>
      <c r="U723" s="12">
        <f t="shared" si="44"/>
        <v>180</v>
      </c>
      <c r="V723" s="15" t="s">
        <v>3317</v>
      </c>
      <c r="W723" s="13" t="s">
        <v>800</v>
      </c>
      <c r="X723" s="13" t="s">
        <v>802</v>
      </c>
      <c r="Y723" s="2" t="s">
        <v>89</v>
      </c>
      <c r="Z723" s="13" t="s">
        <v>802</v>
      </c>
      <c r="AA723" s="2" t="s">
        <v>803</v>
      </c>
      <c r="AB723" s="3">
        <v>45387</v>
      </c>
      <c r="AC723" s="2" t="s">
        <v>332</v>
      </c>
    </row>
    <row r="724" spans="1:29" ht="75" customHeight="1" x14ac:dyDescent="0.25">
      <c r="A724" s="2">
        <v>2024</v>
      </c>
      <c r="B724" s="3">
        <v>45292</v>
      </c>
      <c r="C724" s="3">
        <v>45382</v>
      </c>
      <c r="D724" s="2" t="s">
        <v>75</v>
      </c>
      <c r="E724" s="7" t="s">
        <v>1295</v>
      </c>
      <c r="F724" s="5" t="s">
        <v>1531</v>
      </c>
      <c r="G724" s="8" t="s">
        <v>1532</v>
      </c>
      <c r="H724" s="16" t="s">
        <v>1533</v>
      </c>
      <c r="I724" s="17" t="s">
        <v>84</v>
      </c>
      <c r="J724" s="9" t="s">
        <v>370</v>
      </c>
      <c r="K724" s="9" t="s">
        <v>352</v>
      </c>
      <c r="L724" s="9" t="s">
        <v>368</v>
      </c>
      <c r="M724" s="2" t="s">
        <v>86</v>
      </c>
      <c r="N724" s="2" t="s">
        <v>332</v>
      </c>
      <c r="O724" s="5">
        <v>1</v>
      </c>
      <c r="P724" s="4">
        <v>45349</v>
      </c>
      <c r="Q724" s="4">
        <f t="shared" si="41"/>
        <v>45715</v>
      </c>
      <c r="R724" s="2" t="s">
        <v>332</v>
      </c>
      <c r="S724" s="15" t="s">
        <v>2623</v>
      </c>
      <c r="T724" s="12">
        <v>180</v>
      </c>
      <c r="U724" s="12">
        <f t="shared" si="44"/>
        <v>180</v>
      </c>
      <c r="V724" s="15" t="s">
        <v>3318</v>
      </c>
      <c r="W724" s="13" t="s">
        <v>800</v>
      </c>
      <c r="X724" s="13" t="s">
        <v>802</v>
      </c>
      <c r="Y724" s="2" t="s">
        <v>89</v>
      </c>
      <c r="Z724" s="13" t="s">
        <v>802</v>
      </c>
      <c r="AA724" s="2" t="s">
        <v>803</v>
      </c>
      <c r="AB724" s="3">
        <v>45387</v>
      </c>
      <c r="AC724" s="2" t="s">
        <v>332</v>
      </c>
    </row>
    <row r="725" spans="1:29" ht="75" customHeight="1" x14ac:dyDescent="0.25">
      <c r="A725" s="2">
        <v>2024</v>
      </c>
      <c r="B725" s="3">
        <v>45292</v>
      </c>
      <c r="C725" s="3">
        <v>45382</v>
      </c>
      <c r="D725" s="2" t="s">
        <v>75</v>
      </c>
      <c r="E725" s="7" t="s">
        <v>1296</v>
      </c>
      <c r="F725" s="5" t="s">
        <v>1531</v>
      </c>
      <c r="G725" s="8" t="s">
        <v>1532</v>
      </c>
      <c r="H725" s="16" t="s">
        <v>1533</v>
      </c>
      <c r="I725" s="17" t="s">
        <v>84</v>
      </c>
      <c r="J725" s="9" t="s">
        <v>1555</v>
      </c>
      <c r="K725" s="9" t="s">
        <v>391</v>
      </c>
      <c r="L725" s="9" t="s">
        <v>1556</v>
      </c>
      <c r="M725" s="2" t="s">
        <v>86</v>
      </c>
      <c r="N725" s="2" t="s">
        <v>332</v>
      </c>
      <c r="O725" s="5">
        <v>1</v>
      </c>
      <c r="P725" s="4">
        <v>45349</v>
      </c>
      <c r="Q725" s="4">
        <f t="shared" si="41"/>
        <v>45715</v>
      </c>
      <c r="R725" s="2" t="s">
        <v>332</v>
      </c>
      <c r="S725" s="15" t="s">
        <v>2624</v>
      </c>
      <c r="T725" s="12">
        <v>180</v>
      </c>
      <c r="U725" s="12">
        <f t="shared" si="44"/>
        <v>180</v>
      </c>
      <c r="V725" s="15" t="s">
        <v>3319</v>
      </c>
      <c r="W725" s="13" t="s">
        <v>800</v>
      </c>
      <c r="X725" s="13" t="s">
        <v>802</v>
      </c>
      <c r="Y725" s="2" t="s">
        <v>89</v>
      </c>
      <c r="Z725" s="13" t="s">
        <v>802</v>
      </c>
      <c r="AA725" s="2" t="s">
        <v>803</v>
      </c>
      <c r="AB725" s="3">
        <v>45387</v>
      </c>
      <c r="AC725" s="2" t="s">
        <v>332</v>
      </c>
    </row>
    <row r="726" spans="1:29" ht="75" customHeight="1" x14ac:dyDescent="0.25">
      <c r="A726" s="2">
        <v>2024</v>
      </c>
      <c r="B726" s="3">
        <v>45292</v>
      </c>
      <c r="C726" s="3">
        <v>45382</v>
      </c>
      <c r="D726" s="2" t="s">
        <v>75</v>
      </c>
      <c r="E726" s="7" t="s">
        <v>1297</v>
      </c>
      <c r="F726" s="5" t="s">
        <v>1531</v>
      </c>
      <c r="G726" s="8" t="s">
        <v>1532</v>
      </c>
      <c r="H726" s="16" t="s">
        <v>1533</v>
      </c>
      <c r="I726" s="17" t="s">
        <v>84</v>
      </c>
      <c r="J726" s="9" t="s">
        <v>1555</v>
      </c>
      <c r="K726" s="9" t="s">
        <v>391</v>
      </c>
      <c r="L726" s="9" t="s">
        <v>1556</v>
      </c>
      <c r="M726" s="2" t="s">
        <v>86</v>
      </c>
      <c r="N726" s="2" t="s">
        <v>332</v>
      </c>
      <c r="O726" s="5">
        <v>1</v>
      </c>
      <c r="P726" s="4">
        <v>45349</v>
      </c>
      <c r="Q726" s="4">
        <f t="shared" si="41"/>
        <v>45715</v>
      </c>
      <c r="R726" s="2" t="s">
        <v>332</v>
      </c>
      <c r="S726" s="15" t="s">
        <v>2625</v>
      </c>
      <c r="T726" s="12">
        <v>180</v>
      </c>
      <c r="U726" s="12">
        <f t="shared" si="44"/>
        <v>180</v>
      </c>
      <c r="V726" s="15" t="s">
        <v>3320</v>
      </c>
      <c r="W726" s="13" t="s">
        <v>800</v>
      </c>
      <c r="X726" s="13" t="s">
        <v>802</v>
      </c>
      <c r="Y726" s="2" t="s">
        <v>89</v>
      </c>
      <c r="Z726" s="13" t="s">
        <v>802</v>
      </c>
      <c r="AA726" s="2" t="s">
        <v>803</v>
      </c>
      <c r="AB726" s="3">
        <v>45387</v>
      </c>
      <c r="AC726" s="2" t="s">
        <v>332</v>
      </c>
    </row>
    <row r="727" spans="1:29" ht="75" customHeight="1" x14ac:dyDescent="0.25">
      <c r="A727" s="2">
        <v>2024</v>
      </c>
      <c r="B727" s="3">
        <v>45292</v>
      </c>
      <c r="C727" s="3">
        <v>45382</v>
      </c>
      <c r="D727" s="2" t="s">
        <v>75</v>
      </c>
      <c r="E727" s="7" t="s">
        <v>1298</v>
      </c>
      <c r="F727" s="5" t="s">
        <v>1531</v>
      </c>
      <c r="G727" s="8" t="s">
        <v>1532</v>
      </c>
      <c r="H727" s="16" t="s">
        <v>1533</v>
      </c>
      <c r="I727" s="17" t="s">
        <v>84</v>
      </c>
      <c r="J727" s="9" t="s">
        <v>1555</v>
      </c>
      <c r="K727" s="9" t="s">
        <v>391</v>
      </c>
      <c r="L727" s="9" t="s">
        <v>1556</v>
      </c>
      <c r="M727" s="2" t="s">
        <v>86</v>
      </c>
      <c r="N727" s="2" t="s">
        <v>332</v>
      </c>
      <c r="O727" s="5">
        <v>1</v>
      </c>
      <c r="P727" s="4">
        <v>45349</v>
      </c>
      <c r="Q727" s="4">
        <f t="shared" si="41"/>
        <v>45715</v>
      </c>
      <c r="R727" s="2" t="s">
        <v>332</v>
      </c>
      <c r="S727" s="15" t="s">
        <v>2626</v>
      </c>
      <c r="T727" s="12">
        <v>180</v>
      </c>
      <c r="U727" s="12">
        <f t="shared" si="44"/>
        <v>180</v>
      </c>
      <c r="V727" s="15" t="s">
        <v>3321</v>
      </c>
      <c r="W727" s="13" t="s">
        <v>800</v>
      </c>
      <c r="X727" s="13" t="s">
        <v>802</v>
      </c>
      <c r="Y727" s="2" t="s">
        <v>89</v>
      </c>
      <c r="Z727" s="13" t="s">
        <v>802</v>
      </c>
      <c r="AA727" s="2" t="s">
        <v>803</v>
      </c>
      <c r="AB727" s="3">
        <v>45387</v>
      </c>
      <c r="AC727" s="2" t="s">
        <v>332</v>
      </c>
    </row>
    <row r="728" spans="1:29" ht="75" customHeight="1" x14ac:dyDescent="0.25">
      <c r="A728" s="2">
        <v>2024</v>
      </c>
      <c r="B728" s="3">
        <v>45292</v>
      </c>
      <c r="C728" s="3">
        <v>45382</v>
      </c>
      <c r="D728" s="2" t="s">
        <v>75</v>
      </c>
      <c r="E728" s="7" t="s">
        <v>1299</v>
      </c>
      <c r="F728" s="5" t="s">
        <v>1531</v>
      </c>
      <c r="G728" s="8" t="s">
        <v>1532</v>
      </c>
      <c r="H728" s="16" t="s">
        <v>1533</v>
      </c>
      <c r="I728" s="17" t="s">
        <v>84</v>
      </c>
      <c r="J728" s="9" t="s">
        <v>1555</v>
      </c>
      <c r="K728" s="9" t="s">
        <v>391</v>
      </c>
      <c r="L728" s="9" t="s">
        <v>1556</v>
      </c>
      <c r="M728" s="2" t="s">
        <v>86</v>
      </c>
      <c r="N728" s="2" t="s">
        <v>332</v>
      </c>
      <c r="O728" s="5">
        <v>1</v>
      </c>
      <c r="P728" s="4">
        <v>45349</v>
      </c>
      <c r="Q728" s="4">
        <f t="shared" si="41"/>
        <v>45715</v>
      </c>
      <c r="R728" s="2" t="s">
        <v>332</v>
      </c>
      <c r="S728" s="15" t="s">
        <v>2627</v>
      </c>
      <c r="T728" s="12">
        <v>180</v>
      </c>
      <c r="U728" s="12">
        <f t="shared" si="44"/>
        <v>180</v>
      </c>
      <c r="V728" s="15" t="s">
        <v>3322</v>
      </c>
      <c r="W728" s="13" t="s">
        <v>800</v>
      </c>
      <c r="X728" s="13" t="s">
        <v>802</v>
      </c>
      <c r="Y728" s="2" t="s">
        <v>89</v>
      </c>
      <c r="Z728" s="13" t="s">
        <v>802</v>
      </c>
      <c r="AA728" s="2" t="s">
        <v>803</v>
      </c>
      <c r="AB728" s="3">
        <v>45387</v>
      </c>
      <c r="AC728" s="2" t="s">
        <v>332</v>
      </c>
    </row>
    <row r="729" spans="1:29" ht="75" customHeight="1" x14ac:dyDescent="0.25">
      <c r="A729" s="2">
        <v>2024</v>
      </c>
      <c r="B729" s="3">
        <v>45292</v>
      </c>
      <c r="C729" s="3">
        <v>45382</v>
      </c>
      <c r="D729" s="2" t="s">
        <v>75</v>
      </c>
      <c r="E729" s="7" t="s">
        <v>1300</v>
      </c>
      <c r="F729" s="5" t="s">
        <v>1531</v>
      </c>
      <c r="G729" s="8" t="s">
        <v>1532</v>
      </c>
      <c r="H729" s="16" t="s">
        <v>1533</v>
      </c>
      <c r="I729" s="17" t="s">
        <v>84</v>
      </c>
      <c r="J729" s="9" t="s">
        <v>1555</v>
      </c>
      <c r="K729" s="9" t="s">
        <v>391</v>
      </c>
      <c r="L729" s="9" t="s">
        <v>1556</v>
      </c>
      <c r="M729" s="2" t="s">
        <v>86</v>
      </c>
      <c r="N729" s="2" t="s">
        <v>332</v>
      </c>
      <c r="O729" s="5">
        <v>1</v>
      </c>
      <c r="P729" s="4">
        <v>45349</v>
      </c>
      <c r="Q729" s="4">
        <f t="shared" si="41"/>
        <v>45715</v>
      </c>
      <c r="R729" s="2" t="s">
        <v>332</v>
      </c>
      <c r="S729" s="15" t="s">
        <v>2628</v>
      </c>
      <c r="T729" s="12">
        <v>180</v>
      </c>
      <c r="U729" s="12">
        <f t="shared" si="44"/>
        <v>180</v>
      </c>
      <c r="V729" s="15" t="s">
        <v>3323</v>
      </c>
      <c r="W729" s="13" t="s">
        <v>800</v>
      </c>
      <c r="X729" s="13" t="s">
        <v>802</v>
      </c>
      <c r="Y729" s="2" t="s">
        <v>89</v>
      </c>
      <c r="Z729" s="13" t="s">
        <v>802</v>
      </c>
      <c r="AA729" s="2" t="s">
        <v>803</v>
      </c>
      <c r="AB729" s="3">
        <v>45387</v>
      </c>
      <c r="AC729" s="2" t="s">
        <v>332</v>
      </c>
    </row>
    <row r="730" spans="1:29" ht="75" customHeight="1" x14ac:dyDescent="0.25">
      <c r="A730" s="2">
        <v>2024</v>
      </c>
      <c r="B730" s="3">
        <v>45292</v>
      </c>
      <c r="C730" s="3">
        <v>45382</v>
      </c>
      <c r="D730" s="2" t="s">
        <v>75</v>
      </c>
      <c r="E730" s="7" t="s">
        <v>1301</v>
      </c>
      <c r="F730" s="5" t="s">
        <v>1531</v>
      </c>
      <c r="G730" s="8" t="s">
        <v>1532</v>
      </c>
      <c r="H730" s="16" t="s">
        <v>1533</v>
      </c>
      <c r="I730" s="17" t="s">
        <v>84</v>
      </c>
      <c r="J730" s="9" t="s">
        <v>1555</v>
      </c>
      <c r="K730" s="9" t="s">
        <v>391</v>
      </c>
      <c r="L730" s="9" t="s">
        <v>1556</v>
      </c>
      <c r="M730" s="2" t="s">
        <v>86</v>
      </c>
      <c r="N730" s="2" t="s">
        <v>332</v>
      </c>
      <c r="O730" s="5">
        <v>1</v>
      </c>
      <c r="P730" s="4">
        <v>45349</v>
      </c>
      <c r="Q730" s="4">
        <f t="shared" si="41"/>
        <v>45715</v>
      </c>
      <c r="R730" s="2" t="s">
        <v>332</v>
      </c>
      <c r="S730" s="15" t="s">
        <v>2629</v>
      </c>
      <c r="T730" s="12">
        <v>180</v>
      </c>
      <c r="U730" s="12">
        <f t="shared" si="44"/>
        <v>180</v>
      </c>
      <c r="V730" s="15" t="s">
        <v>3324</v>
      </c>
      <c r="W730" s="13" t="s">
        <v>800</v>
      </c>
      <c r="X730" s="13" t="s">
        <v>802</v>
      </c>
      <c r="Y730" s="2" t="s">
        <v>89</v>
      </c>
      <c r="Z730" s="13" t="s">
        <v>802</v>
      </c>
      <c r="AA730" s="2" t="s">
        <v>803</v>
      </c>
      <c r="AB730" s="3">
        <v>45387</v>
      </c>
      <c r="AC730" s="2" t="s">
        <v>332</v>
      </c>
    </row>
    <row r="731" spans="1:29" ht="75" customHeight="1" x14ac:dyDescent="0.25">
      <c r="A731" s="2">
        <v>2024</v>
      </c>
      <c r="B731" s="3">
        <v>45292</v>
      </c>
      <c r="C731" s="3">
        <v>45382</v>
      </c>
      <c r="D731" s="2" t="s">
        <v>75</v>
      </c>
      <c r="E731" s="7" t="s">
        <v>1302</v>
      </c>
      <c r="F731" s="5" t="s">
        <v>1531</v>
      </c>
      <c r="G731" s="8" t="s">
        <v>1532</v>
      </c>
      <c r="H731" s="16" t="s">
        <v>1533</v>
      </c>
      <c r="I731" s="17" t="s">
        <v>84</v>
      </c>
      <c r="J731" s="9" t="s">
        <v>1555</v>
      </c>
      <c r="K731" s="9" t="s">
        <v>391</v>
      </c>
      <c r="L731" s="9" t="s">
        <v>1556</v>
      </c>
      <c r="M731" s="2" t="s">
        <v>86</v>
      </c>
      <c r="N731" s="2" t="s">
        <v>332</v>
      </c>
      <c r="O731" s="5">
        <v>1</v>
      </c>
      <c r="P731" s="4">
        <v>45349</v>
      </c>
      <c r="Q731" s="4">
        <f t="shared" si="41"/>
        <v>45715</v>
      </c>
      <c r="R731" s="2" t="s">
        <v>332</v>
      </c>
      <c r="S731" s="15" t="s">
        <v>2630</v>
      </c>
      <c r="T731" s="12">
        <v>180</v>
      </c>
      <c r="U731" s="12">
        <f t="shared" si="44"/>
        <v>180</v>
      </c>
      <c r="V731" s="15" t="s">
        <v>3325</v>
      </c>
      <c r="W731" s="13" t="s">
        <v>800</v>
      </c>
      <c r="X731" s="13" t="s">
        <v>802</v>
      </c>
      <c r="Y731" s="2" t="s">
        <v>89</v>
      </c>
      <c r="Z731" s="13" t="s">
        <v>802</v>
      </c>
      <c r="AA731" s="2" t="s">
        <v>803</v>
      </c>
      <c r="AB731" s="3">
        <v>45387</v>
      </c>
      <c r="AC731" s="2" t="s">
        <v>332</v>
      </c>
    </row>
    <row r="732" spans="1:29" ht="75" customHeight="1" x14ac:dyDescent="0.25">
      <c r="A732" s="2">
        <v>2024</v>
      </c>
      <c r="B732" s="3">
        <v>45292</v>
      </c>
      <c r="C732" s="3">
        <v>45382</v>
      </c>
      <c r="D732" s="2" t="s">
        <v>75</v>
      </c>
      <c r="E732" s="7" t="s">
        <v>1303</v>
      </c>
      <c r="F732" s="5" t="s">
        <v>1531</v>
      </c>
      <c r="G732" s="8" t="s">
        <v>1532</v>
      </c>
      <c r="H732" s="16" t="s">
        <v>1533</v>
      </c>
      <c r="I732" s="17" t="s">
        <v>84</v>
      </c>
      <c r="J732" s="9" t="s">
        <v>1555</v>
      </c>
      <c r="K732" s="9" t="s">
        <v>391</v>
      </c>
      <c r="L732" s="9" t="s">
        <v>1556</v>
      </c>
      <c r="M732" s="2" t="s">
        <v>86</v>
      </c>
      <c r="N732" s="2" t="s">
        <v>332</v>
      </c>
      <c r="O732" s="5">
        <v>1</v>
      </c>
      <c r="P732" s="4">
        <v>45349</v>
      </c>
      <c r="Q732" s="4">
        <f t="shared" si="41"/>
        <v>45715</v>
      </c>
      <c r="R732" s="2" t="s">
        <v>332</v>
      </c>
      <c r="S732" s="15" t="s">
        <v>2631</v>
      </c>
      <c r="T732" s="12">
        <v>180</v>
      </c>
      <c r="U732" s="12">
        <f t="shared" si="44"/>
        <v>180</v>
      </c>
      <c r="V732" s="15" t="s">
        <v>3326</v>
      </c>
      <c r="W732" s="13" t="s">
        <v>800</v>
      </c>
      <c r="X732" s="13" t="s">
        <v>802</v>
      </c>
      <c r="Y732" s="2" t="s">
        <v>89</v>
      </c>
      <c r="Z732" s="13" t="s">
        <v>802</v>
      </c>
      <c r="AA732" s="2" t="s">
        <v>803</v>
      </c>
      <c r="AB732" s="3">
        <v>45387</v>
      </c>
      <c r="AC732" s="2" t="s">
        <v>332</v>
      </c>
    </row>
    <row r="733" spans="1:29" ht="75" customHeight="1" x14ac:dyDescent="0.25">
      <c r="A733" s="2">
        <v>2024</v>
      </c>
      <c r="B733" s="3">
        <v>45292</v>
      </c>
      <c r="C733" s="3">
        <v>45382</v>
      </c>
      <c r="D733" s="2" t="s">
        <v>75</v>
      </c>
      <c r="E733" s="7" t="s">
        <v>1304</v>
      </c>
      <c r="F733" s="5" t="s">
        <v>1531</v>
      </c>
      <c r="G733" s="8" t="s">
        <v>1532</v>
      </c>
      <c r="H733" s="16" t="s">
        <v>1533</v>
      </c>
      <c r="I733" s="17" t="s">
        <v>84</v>
      </c>
      <c r="J733" s="9" t="s">
        <v>1555</v>
      </c>
      <c r="K733" s="9" t="s">
        <v>391</v>
      </c>
      <c r="L733" s="9" t="s">
        <v>1556</v>
      </c>
      <c r="M733" s="2" t="s">
        <v>86</v>
      </c>
      <c r="N733" s="2" t="s">
        <v>332</v>
      </c>
      <c r="O733" s="5">
        <v>1</v>
      </c>
      <c r="P733" s="4">
        <v>45349</v>
      </c>
      <c r="Q733" s="4">
        <f t="shared" si="41"/>
        <v>45715</v>
      </c>
      <c r="R733" s="2" t="s">
        <v>332</v>
      </c>
      <c r="S733" s="15" t="s">
        <v>2632</v>
      </c>
      <c r="T733" s="12">
        <v>180</v>
      </c>
      <c r="U733" s="12">
        <f t="shared" si="44"/>
        <v>180</v>
      </c>
      <c r="V733" s="15" t="s">
        <v>3327</v>
      </c>
      <c r="W733" s="13" t="s">
        <v>800</v>
      </c>
      <c r="X733" s="13" t="s">
        <v>802</v>
      </c>
      <c r="Y733" s="2" t="s">
        <v>89</v>
      </c>
      <c r="Z733" s="13" t="s">
        <v>802</v>
      </c>
      <c r="AA733" s="2" t="s">
        <v>803</v>
      </c>
      <c r="AB733" s="3">
        <v>45387</v>
      </c>
      <c r="AC733" s="2" t="s">
        <v>332</v>
      </c>
    </row>
    <row r="734" spans="1:29" ht="75" customHeight="1" x14ac:dyDescent="0.25">
      <c r="A734" s="2">
        <v>2024</v>
      </c>
      <c r="B734" s="3">
        <v>45292</v>
      </c>
      <c r="C734" s="3">
        <v>45382</v>
      </c>
      <c r="D734" s="2" t="s">
        <v>75</v>
      </c>
      <c r="E734" s="7" t="s">
        <v>1305</v>
      </c>
      <c r="F734" s="5" t="s">
        <v>1531</v>
      </c>
      <c r="G734" s="8" t="s">
        <v>1532</v>
      </c>
      <c r="H734" s="16" t="s">
        <v>1533</v>
      </c>
      <c r="I734" s="17" t="s">
        <v>84</v>
      </c>
      <c r="J734" s="9" t="s">
        <v>1555</v>
      </c>
      <c r="K734" s="9" t="s">
        <v>391</v>
      </c>
      <c r="L734" s="9" t="s">
        <v>1556</v>
      </c>
      <c r="M734" s="2" t="s">
        <v>86</v>
      </c>
      <c r="N734" s="2" t="s">
        <v>332</v>
      </c>
      <c r="O734" s="5">
        <v>1</v>
      </c>
      <c r="P734" s="4">
        <v>45349</v>
      </c>
      <c r="Q734" s="4">
        <f t="shared" si="41"/>
        <v>45715</v>
      </c>
      <c r="R734" s="2" t="s">
        <v>332</v>
      </c>
      <c r="S734" s="15" t="s">
        <v>2633</v>
      </c>
      <c r="T734" s="12">
        <v>180</v>
      </c>
      <c r="U734" s="12">
        <f t="shared" si="44"/>
        <v>180</v>
      </c>
      <c r="V734" s="15" t="s">
        <v>3328</v>
      </c>
      <c r="W734" s="13" t="s">
        <v>800</v>
      </c>
      <c r="X734" s="13" t="s">
        <v>802</v>
      </c>
      <c r="Y734" s="2" t="s">
        <v>89</v>
      </c>
      <c r="Z734" s="13" t="s">
        <v>802</v>
      </c>
      <c r="AA734" s="2" t="s">
        <v>803</v>
      </c>
      <c r="AB734" s="3">
        <v>45387</v>
      </c>
      <c r="AC734" s="2" t="s">
        <v>332</v>
      </c>
    </row>
    <row r="735" spans="1:29" ht="75" customHeight="1" x14ac:dyDescent="0.25">
      <c r="A735" s="2">
        <v>2024</v>
      </c>
      <c r="B735" s="3">
        <v>45292</v>
      </c>
      <c r="C735" s="3">
        <v>45382</v>
      </c>
      <c r="D735" s="2" t="s">
        <v>75</v>
      </c>
      <c r="E735" s="7" t="s">
        <v>1306</v>
      </c>
      <c r="F735" s="5" t="s">
        <v>1531</v>
      </c>
      <c r="G735" s="8" t="s">
        <v>1532</v>
      </c>
      <c r="H735" s="16" t="s">
        <v>1533</v>
      </c>
      <c r="I735" s="17" t="s">
        <v>84</v>
      </c>
      <c r="J735" s="9" t="s">
        <v>1555</v>
      </c>
      <c r="K735" s="9" t="s">
        <v>391</v>
      </c>
      <c r="L735" s="9" t="s">
        <v>1556</v>
      </c>
      <c r="M735" s="2" t="s">
        <v>86</v>
      </c>
      <c r="N735" s="2" t="s">
        <v>332</v>
      </c>
      <c r="O735" s="5">
        <v>1</v>
      </c>
      <c r="P735" s="4">
        <v>45349</v>
      </c>
      <c r="Q735" s="4">
        <f t="shared" si="41"/>
        <v>45715</v>
      </c>
      <c r="R735" s="2" t="s">
        <v>332</v>
      </c>
      <c r="S735" s="15" t="s">
        <v>2634</v>
      </c>
      <c r="T735" s="12">
        <v>180</v>
      </c>
      <c r="U735" s="12">
        <f t="shared" si="44"/>
        <v>180</v>
      </c>
      <c r="V735" s="15" t="s">
        <v>3329</v>
      </c>
      <c r="W735" s="13" t="s">
        <v>800</v>
      </c>
      <c r="X735" s="13" t="s">
        <v>802</v>
      </c>
      <c r="Y735" s="2" t="s">
        <v>89</v>
      </c>
      <c r="Z735" s="13" t="s">
        <v>802</v>
      </c>
      <c r="AA735" s="2" t="s">
        <v>803</v>
      </c>
      <c r="AB735" s="3">
        <v>45387</v>
      </c>
      <c r="AC735" s="2" t="s">
        <v>332</v>
      </c>
    </row>
    <row r="736" spans="1:29" ht="75" customHeight="1" x14ac:dyDescent="0.25">
      <c r="A736" s="2">
        <v>2024</v>
      </c>
      <c r="B736" s="3">
        <v>45292</v>
      </c>
      <c r="C736" s="3">
        <v>45382</v>
      </c>
      <c r="D736" s="2" t="s">
        <v>75</v>
      </c>
      <c r="E736" s="7" t="s">
        <v>1307</v>
      </c>
      <c r="F736" s="5" t="s">
        <v>1531</v>
      </c>
      <c r="G736" s="8" t="s">
        <v>1532</v>
      </c>
      <c r="H736" s="16" t="s">
        <v>1533</v>
      </c>
      <c r="I736" s="17" t="s">
        <v>84</v>
      </c>
      <c r="J736" s="9" t="s">
        <v>1555</v>
      </c>
      <c r="K736" s="9" t="s">
        <v>391</v>
      </c>
      <c r="L736" s="9" t="s">
        <v>1556</v>
      </c>
      <c r="M736" s="2" t="s">
        <v>86</v>
      </c>
      <c r="N736" s="2" t="s">
        <v>332</v>
      </c>
      <c r="O736" s="5">
        <v>1</v>
      </c>
      <c r="P736" s="4">
        <v>45349</v>
      </c>
      <c r="Q736" s="4">
        <f t="shared" si="41"/>
        <v>45715</v>
      </c>
      <c r="R736" s="2" t="s">
        <v>332</v>
      </c>
      <c r="S736" s="15" t="s">
        <v>2635</v>
      </c>
      <c r="T736" s="12">
        <v>180</v>
      </c>
      <c r="U736" s="12">
        <f t="shared" si="44"/>
        <v>180</v>
      </c>
      <c r="V736" s="15" t="s">
        <v>3330</v>
      </c>
      <c r="W736" s="13" t="s">
        <v>800</v>
      </c>
      <c r="X736" s="13" t="s">
        <v>802</v>
      </c>
      <c r="Y736" s="2" t="s">
        <v>89</v>
      </c>
      <c r="Z736" s="13" t="s">
        <v>802</v>
      </c>
      <c r="AA736" s="2" t="s">
        <v>803</v>
      </c>
      <c r="AB736" s="3">
        <v>45387</v>
      </c>
      <c r="AC736" s="2" t="s">
        <v>332</v>
      </c>
    </row>
    <row r="737" spans="1:29" ht="75" customHeight="1" x14ac:dyDescent="0.25">
      <c r="A737" s="2">
        <v>2024</v>
      </c>
      <c r="B737" s="3">
        <v>45292</v>
      </c>
      <c r="C737" s="3">
        <v>45382</v>
      </c>
      <c r="D737" s="2" t="s">
        <v>75</v>
      </c>
      <c r="E737" s="7" t="s">
        <v>1308</v>
      </c>
      <c r="F737" s="5" t="s">
        <v>1531</v>
      </c>
      <c r="G737" s="8" t="s">
        <v>1532</v>
      </c>
      <c r="H737" s="16" t="s">
        <v>1533</v>
      </c>
      <c r="I737" s="17" t="s">
        <v>84</v>
      </c>
      <c r="J737" s="9" t="s">
        <v>1555</v>
      </c>
      <c r="K737" s="9" t="s">
        <v>391</v>
      </c>
      <c r="L737" s="9" t="s">
        <v>1556</v>
      </c>
      <c r="M737" s="2" t="s">
        <v>86</v>
      </c>
      <c r="N737" s="2" t="s">
        <v>332</v>
      </c>
      <c r="O737" s="5">
        <v>1</v>
      </c>
      <c r="P737" s="4">
        <v>45349</v>
      </c>
      <c r="Q737" s="4">
        <f t="shared" si="41"/>
        <v>45715</v>
      </c>
      <c r="R737" s="2" t="s">
        <v>332</v>
      </c>
      <c r="S737" s="15" t="s">
        <v>2636</v>
      </c>
      <c r="T737" s="12">
        <v>180</v>
      </c>
      <c r="U737" s="12">
        <f t="shared" si="44"/>
        <v>180</v>
      </c>
      <c r="V737" s="15" t="s">
        <v>3331</v>
      </c>
      <c r="W737" s="13" t="s">
        <v>800</v>
      </c>
      <c r="X737" s="13" t="s">
        <v>802</v>
      </c>
      <c r="Y737" s="2" t="s">
        <v>89</v>
      </c>
      <c r="Z737" s="13" t="s">
        <v>802</v>
      </c>
      <c r="AA737" s="2" t="s">
        <v>803</v>
      </c>
      <c r="AB737" s="3">
        <v>45387</v>
      </c>
      <c r="AC737" s="2" t="s">
        <v>332</v>
      </c>
    </row>
    <row r="738" spans="1:29" ht="75" customHeight="1" x14ac:dyDescent="0.25">
      <c r="A738" s="2">
        <v>2024</v>
      </c>
      <c r="B738" s="3">
        <v>45292</v>
      </c>
      <c r="C738" s="3">
        <v>45382</v>
      </c>
      <c r="D738" s="2" t="s">
        <v>75</v>
      </c>
      <c r="E738" s="7" t="s">
        <v>1309</v>
      </c>
      <c r="F738" s="5" t="s">
        <v>1531</v>
      </c>
      <c r="G738" s="8" t="s">
        <v>1532</v>
      </c>
      <c r="H738" s="16" t="s">
        <v>1533</v>
      </c>
      <c r="I738" s="17" t="s">
        <v>84</v>
      </c>
      <c r="J738" s="9" t="s">
        <v>1555</v>
      </c>
      <c r="K738" s="9" t="s">
        <v>391</v>
      </c>
      <c r="L738" s="9" t="s">
        <v>1556</v>
      </c>
      <c r="M738" s="2" t="s">
        <v>86</v>
      </c>
      <c r="N738" s="2" t="s">
        <v>332</v>
      </c>
      <c r="O738" s="5">
        <v>1</v>
      </c>
      <c r="P738" s="4">
        <v>45349</v>
      </c>
      <c r="Q738" s="4">
        <f t="shared" si="41"/>
        <v>45715</v>
      </c>
      <c r="R738" s="2" t="s">
        <v>332</v>
      </c>
      <c r="S738" s="15" t="s">
        <v>2637</v>
      </c>
      <c r="T738" s="12">
        <v>180</v>
      </c>
      <c r="U738" s="12">
        <f t="shared" si="44"/>
        <v>180</v>
      </c>
      <c r="V738" s="15" t="s">
        <v>3332</v>
      </c>
      <c r="W738" s="13" t="s">
        <v>800</v>
      </c>
      <c r="X738" s="13" t="s">
        <v>802</v>
      </c>
      <c r="Y738" s="2" t="s">
        <v>89</v>
      </c>
      <c r="Z738" s="13" t="s">
        <v>802</v>
      </c>
      <c r="AA738" s="2" t="s">
        <v>803</v>
      </c>
      <c r="AB738" s="3">
        <v>45387</v>
      </c>
      <c r="AC738" s="2" t="s">
        <v>332</v>
      </c>
    </row>
    <row r="739" spans="1:29" ht="75" customHeight="1" x14ac:dyDescent="0.25">
      <c r="A739" s="2">
        <v>2024</v>
      </c>
      <c r="B739" s="3">
        <v>45292</v>
      </c>
      <c r="C739" s="3">
        <v>45382</v>
      </c>
      <c r="D739" s="2" t="s">
        <v>75</v>
      </c>
      <c r="E739" s="7" t="s">
        <v>1310</v>
      </c>
      <c r="F739" s="5" t="s">
        <v>1531</v>
      </c>
      <c r="G739" s="8" t="s">
        <v>1532</v>
      </c>
      <c r="H739" s="16" t="s">
        <v>1533</v>
      </c>
      <c r="I739" s="17" t="s">
        <v>84</v>
      </c>
      <c r="J739" s="9" t="s">
        <v>1555</v>
      </c>
      <c r="K739" s="9" t="s">
        <v>391</v>
      </c>
      <c r="L739" s="9" t="s">
        <v>1556</v>
      </c>
      <c r="M739" s="2" t="s">
        <v>86</v>
      </c>
      <c r="N739" s="2" t="s">
        <v>332</v>
      </c>
      <c r="O739" s="5">
        <v>1</v>
      </c>
      <c r="P739" s="4">
        <v>45349</v>
      </c>
      <c r="Q739" s="4">
        <f t="shared" si="41"/>
        <v>45715</v>
      </c>
      <c r="R739" s="2" t="s">
        <v>332</v>
      </c>
      <c r="S739" s="15" t="s">
        <v>2638</v>
      </c>
      <c r="T739" s="12">
        <v>180</v>
      </c>
      <c r="U739" s="12">
        <f t="shared" si="44"/>
        <v>180</v>
      </c>
      <c r="V739" s="15" t="s">
        <v>3333</v>
      </c>
      <c r="W739" s="13" t="s">
        <v>800</v>
      </c>
      <c r="X739" s="13" t="s">
        <v>802</v>
      </c>
      <c r="Y739" s="2" t="s">
        <v>89</v>
      </c>
      <c r="Z739" s="13" t="s">
        <v>802</v>
      </c>
      <c r="AA739" s="2" t="s">
        <v>803</v>
      </c>
      <c r="AB739" s="3">
        <v>45387</v>
      </c>
      <c r="AC739" s="2" t="s">
        <v>332</v>
      </c>
    </row>
    <row r="740" spans="1:29" ht="75" customHeight="1" x14ac:dyDescent="0.25">
      <c r="A740" s="2">
        <v>2024</v>
      </c>
      <c r="B740" s="3">
        <v>45292</v>
      </c>
      <c r="C740" s="3">
        <v>45382</v>
      </c>
      <c r="D740" s="2" t="s">
        <v>75</v>
      </c>
      <c r="E740" s="7" t="s">
        <v>1311</v>
      </c>
      <c r="F740" s="5" t="s">
        <v>1531</v>
      </c>
      <c r="G740" s="8" t="s">
        <v>1532</v>
      </c>
      <c r="H740" s="16" t="s">
        <v>1533</v>
      </c>
      <c r="I740" s="17" t="s">
        <v>84</v>
      </c>
      <c r="J740" s="9" t="s">
        <v>1555</v>
      </c>
      <c r="K740" s="9" t="s">
        <v>391</v>
      </c>
      <c r="L740" s="9" t="s">
        <v>1556</v>
      </c>
      <c r="M740" s="2" t="s">
        <v>86</v>
      </c>
      <c r="N740" s="2" t="s">
        <v>332</v>
      </c>
      <c r="O740" s="5">
        <v>1</v>
      </c>
      <c r="P740" s="4">
        <v>45349</v>
      </c>
      <c r="Q740" s="4">
        <f t="shared" si="41"/>
        <v>45715</v>
      </c>
      <c r="R740" s="2" t="s">
        <v>332</v>
      </c>
      <c r="S740" s="15" t="s">
        <v>2639</v>
      </c>
      <c r="T740" s="12">
        <v>180</v>
      </c>
      <c r="U740" s="12">
        <f t="shared" si="44"/>
        <v>180</v>
      </c>
      <c r="V740" s="15" t="s">
        <v>3334</v>
      </c>
      <c r="W740" s="13" t="s">
        <v>800</v>
      </c>
      <c r="X740" s="13" t="s">
        <v>802</v>
      </c>
      <c r="Y740" s="2" t="s">
        <v>89</v>
      </c>
      <c r="Z740" s="13" t="s">
        <v>802</v>
      </c>
      <c r="AA740" s="2" t="s">
        <v>803</v>
      </c>
      <c r="AB740" s="3">
        <v>45387</v>
      </c>
      <c r="AC740" s="2" t="s">
        <v>332</v>
      </c>
    </row>
    <row r="741" spans="1:29" ht="75" customHeight="1" x14ac:dyDescent="0.25">
      <c r="A741" s="2">
        <v>2024</v>
      </c>
      <c r="B741" s="3">
        <v>45292</v>
      </c>
      <c r="C741" s="3">
        <v>45382</v>
      </c>
      <c r="D741" s="2" t="s">
        <v>75</v>
      </c>
      <c r="E741" s="7" t="s">
        <v>1312</v>
      </c>
      <c r="F741" s="5" t="s">
        <v>1531</v>
      </c>
      <c r="G741" s="8" t="s">
        <v>1532</v>
      </c>
      <c r="H741" s="16" t="s">
        <v>1533</v>
      </c>
      <c r="I741" s="17" t="s">
        <v>84</v>
      </c>
      <c r="J741" s="9" t="s">
        <v>1555</v>
      </c>
      <c r="K741" s="9" t="s">
        <v>391</v>
      </c>
      <c r="L741" s="9" t="s">
        <v>1556</v>
      </c>
      <c r="M741" s="2" t="s">
        <v>86</v>
      </c>
      <c r="N741" s="2" t="s">
        <v>332</v>
      </c>
      <c r="O741" s="5">
        <v>1</v>
      </c>
      <c r="P741" s="4">
        <v>45349</v>
      </c>
      <c r="Q741" s="4">
        <f>P741+366</f>
        <v>45715</v>
      </c>
      <c r="R741" s="2" t="s">
        <v>332</v>
      </c>
      <c r="S741" s="15" t="s">
        <v>2640</v>
      </c>
      <c r="T741" s="12">
        <v>180</v>
      </c>
      <c r="U741" s="12">
        <f>T741</f>
        <v>180</v>
      </c>
      <c r="V741" s="15" t="s">
        <v>3335</v>
      </c>
      <c r="W741" s="13" t="s">
        <v>800</v>
      </c>
      <c r="X741" s="13" t="s">
        <v>802</v>
      </c>
      <c r="Y741" s="2" t="s">
        <v>89</v>
      </c>
      <c r="Z741" s="13" t="s">
        <v>802</v>
      </c>
      <c r="AA741" s="2" t="s">
        <v>803</v>
      </c>
      <c r="AB741" s="3">
        <v>45387</v>
      </c>
      <c r="AC741" s="2" t="s">
        <v>332</v>
      </c>
    </row>
    <row r="742" spans="1:29" ht="75" customHeight="1" x14ac:dyDescent="0.25">
      <c r="A742" s="2">
        <v>2024</v>
      </c>
      <c r="B742" s="3">
        <v>45292</v>
      </c>
      <c r="C742" s="3">
        <v>45382</v>
      </c>
      <c r="D742" s="2" t="s">
        <v>75</v>
      </c>
      <c r="E742" s="7" t="s">
        <v>1313</v>
      </c>
      <c r="F742" s="5" t="s">
        <v>1531</v>
      </c>
      <c r="G742" s="8" t="s">
        <v>1532</v>
      </c>
      <c r="H742" s="16" t="s">
        <v>1533</v>
      </c>
      <c r="I742" s="17" t="s">
        <v>84</v>
      </c>
      <c r="J742" s="9" t="s">
        <v>1555</v>
      </c>
      <c r="K742" s="9" t="s">
        <v>391</v>
      </c>
      <c r="L742" s="9" t="s">
        <v>1556</v>
      </c>
      <c r="M742" s="2" t="s">
        <v>86</v>
      </c>
      <c r="N742" s="2" t="s">
        <v>332</v>
      </c>
      <c r="O742" s="5">
        <v>1</v>
      </c>
      <c r="P742" s="4">
        <v>45349</v>
      </c>
      <c r="Q742" s="4">
        <f t="shared" si="41"/>
        <v>45715</v>
      </c>
      <c r="R742" s="2" t="s">
        <v>332</v>
      </c>
      <c r="S742" s="15" t="s">
        <v>2641</v>
      </c>
      <c r="T742" s="12">
        <v>180</v>
      </c>
      <c r="U742" s="12">
        <f t="shared" si="44"/>
        <v>180</v>
      </c>
      <c r="V742" s="15" t="s">
        <v>3336</v>
      </c>
      <c r="W742" s="13" t="s">
        <v>800</v>
      </c>
      <c r="X742" s="13" t="s">
        <v>802</v>
      </c>
      <c r="Y742" s="2" t="s">
        <v>89</v>
      </c>
      <c r="Z742" s="13" t="s">
        <v>802</v>
      </c>
      <c r="AA742" s="2" t="s">
        <v>803</v>
      </c>
      <c r="AB742" s="3">
        <v>45387</v>
      </c>
      <c r="AC742" s="2" t="s">
        <v>332</v>
      </c>
    </row>
    <row r="743" spans="1:29" ht="75" customHeight="1" x14ac:dyDescent="0.25">
      <c r="A743" s="2">
        <v>2024</v>
      </c>
      <c r="B743" s="3">
        <v>45292</v>
      </c>
      <c r="C743" s="3">
        <v>45382</v>
      </c>
      <c r="D743" s="2" t="s">
        <v>75</v>
      </c>
      <c r="E743" s="7" t="s">
        <v>1314</v>
      </c>
      <c r="F743" s="5" t="s">
        <v>1531</v>
      </c>
      <c r="G743" s="8" t="s">
        <v>1532</v>
      </c>
      <c r="H743" s="16" t="s">
        <v>1533</v>
      </c>
      <c r="I743" s="17" t="s">
        <v>84</v>
      </c>
      <c r="J743" s="9" t="s">
        <v>1555</v>
      </c>
      <c r="K743" s="9" t="s">
        <v>391</v>
      </c>
      <c r="L743" s="9" t="s">
        <v>1556</v>
      </c>
      <c r="M743" s="2" t="s">
        <v>86</v>
      </c>
      <c r="N743" s="2" t="s">
        <v>332</v>
      </c>
      <c r="O743" s="5">
        <v>1</v>
      </c>
      <c r="P743" s="4">
        <v>45349</v>
      </c>
      <c r="Q743" s="4">
        <f t="shared" si="41"/>
        <v>45715</v>
      </c>
      <c r="R743" s="2" t="s">
        <v>332</v>
      </c>
      <c r="S743" s="15" t="s">
        <v>2642</v>
      </c>
      <c r="T743" s="12">
        <v>180</v>
      </c>
      <c r="U743" s="12">
        <f t="shared" si="44"/>
        <v>180</v>
      </c>
      <c r="V743" s="15" t="s">
        <v>3337</v>
      </c>
      <c r="W743" s="13" t="s">
        <v>800</v>
      </c>
      <c r="X743" s="13" t="s">
        <v>802</v>
      </c>
      <c r="Y743" s="2" t="s">
        <v>89</v>
      </c>
      <c r="Z743" s="13" t="s">
        <v>802</v>
      </c>
      <c r="AA743" s="2" t="s">
        <v>803</v>
      </c>
      <c r="AB743" s="3">
        <v>45387</v>
      </c>
      <c r="AC743" s="2" t="s">
        <v>332</v>
      </c>
    </row>
    <row r="744" spans="1:29" ht="75" customHeight="1" x14ac:dyDescent="0.25">
      <c r="A744" s="2">
        <v>2024</v>
      </c>
      <c r="B744" s="3">
        <v>45292</v>
      </c>
      <c r="C744" s="3">
        <v>45382</v>
      </c>
      <c r="D744" s="2" t="s">
        <v>75</v>
      </c>
      <c r="E744" s="7" t="s">
        <v>1315</v>
      </c>
      <c r="F744" s="5" t="s">
        <v>1531</v>
      </c>
      <c r="G744" s="8" t="s">
        <v>1532</v>
      </c>
      <c r="H744" s="16" t="s">
        <v>1533</v>
      </c>
      <c r="I744" s="17" t="s">
        <v>84</v>
      </c>
      <c r="J744" s="9" t="s">
        <v>1555</v>
      </c>
      <c r="K744" s="9" t="s">
        <v>391</v>
      </c>
      <c r="L744" s="9" t="s">
        <v>1556</v>
      </c>
      <c r="M744" s="2" t="s">
        <v>86</v>
      </c>
      <c r="N744" s="2" t="s">
        <v>332</v>
      </c>
      <c r="O744" s="5">
        <v>1</v>
      </c>
      <c r="P744" s="4">
        <v>45349</v>
      </c>
      <c r="Q744" s="4">
        <f t="shared" si="41"/>
        <v>45715</v>
      </c>
      <c r="R744" s="2" t="s">
        <v>332</v>
      </c>
      <c r="S744" s="15" t="s">
        <v>2643</v>
      </c>
      <c r="T744" s="12">
        <v>180</v>
      </c>
      <c r="U744" s="12">
        <f t="shared" si="44"/>
        <v>180</v>
      </c>
      <c r="V744" s="15" t="s">
        <v>3338</v>
      </c>
      <c r="W744" s="13" t="s">
        <v>800</v>
      </c>
      <c r="X744" s="13" t="s">
        <v>802</v>
      </c>
      <c r="Y744" s="2" t="s">
        <v>89</v>
      </c>
      <c r="Z744" s="13" t="s">
        <v>802</v>
      </c>
      <c r="AA744" s="2" t="s">
        <v>803</v>
      </c>
      <c r="AB744" s="3">
        <v>45387</v>
      </c>
      <c r="AC744" s="2" t="s">
        <v>332</v>
      </c>
    </row>
    <row r="745" spans="1:29" ht="75" customHeight="1" x14ac:dyDescent="0.25">
      <c r="A745" s="2">
        <v>2024</v>
      </c>
      <c r="B745" s="3">
        <v>45292</v>
      </c>
      <c r="C745" s="3">
        <v>45382</v>
      </c>
      <c r="D745" s="2" t="s">
        <v>75</v>
      </c>
      <c r="E745" s="7" t="s">
        <v>1316</v>
      </c>
      <c r="F745" s="5" t="s">
        <v>1531</v>
      </c>
      <c r="G745" s="8" t="s">
        <v>1532</v>
      </c>
      <c r="H745" s="16" t="s">
        <v>1533</v>
      </c>
      <c r="I745" s="17" t="s">
        <v>84</v>
      </c>
      <c r="J745" s="9" t="s">
        <v>1555</v>
      </c>
      <c r="K745" s="9" t="s">
        <v>391</v>
      </c>
      <c r="L745" s="9" t="s">
        <v>1556</v>
      </c>
      <c r="M745" s="2" t="s">
        <v>86</v>
      </c>
      <c r="N745" s="2" t="s">
        <v>332</v>
      </c>
      <c r="O745" s="5">
        <v>1</v>
      </c>
      <c r="P745" s="4">
        <v>45349</v>
      </c>
      <c r="Q745" s="4">
        <f t="shared" si="41"/>
        <v>45715</v>
      </c>
      <c r="R745" s="2" t="s">
        <v>332</v>
      </c>
      <c r="S745" s="15" t="s">
        <v>2644</v>
      </c>
      <c r="T745" s="12">
        <v>180</v>
      </c>
      <c r="U745" s="12">
        <f t="shared" si="44"/>
        <v>180</v>
      </c>
      <c r="V745" s="15" t="s">
        <v>3339</v>
      </c>
      <c r="W745" s="13" t="s">
        <v>800</v>
      </c>
      <c r="X745" s="13" t="s">
        <v>802</v>
      </c>
      <c r="Y745" s="2" t="s">
        <v>89</v>
      </c>
      <c r="Z745" s="13" t="s">
        <v>802</v>
      </c>
      <c r="AA745" s="2" t="s">
        <v>803</v>
      </c>
      <c r="AB745" s="3">
        <v>45387</v>
      </c>
      <c r="AC745" s="2" t="s">
        <v>332</v>
      </c>
    </row>
    <row r="746" spans="1:29" ht="75" customHeight="1" x14ac:dyDescent="0.25">
      <c r="A746" s="2">
        <v>2024</v>
      </c>
      <c r="B746" s="3">
        <v>45292</v>
      </c>
      <c r="C746" s="3">
        <v>45382</v>
      </c>
      <c r="D746" s="2" t="s">
        <v>75</v>
      </c>
      <c r="E746" s="7" t="s">
        <v>1317</v>
      </c>
      <c r="F746" s="5" t="s">
        <v>1531</v>
      </c>
      <c r="G746" s="8" t="s">
        <v>1532</v>
      </c>
      <c r="H746" s="16" t="s">
        <v>1533</v>
      </c>
      <c r="I746" s="17" t="s">
        <v>84</v>
      </c>
      <c r="J746" s="9" t="s">
        <v>1555</v>
      </c>
      <c r="K746" s="9" t="s">
        <v>391</v>
      </c>
      <c r="L746" s="9" t="s">
        <v>1556</v>
      </c>
      <c r="M746" s="2" t="s">
        <v>86</v>
      </c>
      <c r="N746" s="2" t="s">
        <v>332</v>
      </c>
      <c r="O746" s="5">
        <v>1</v>
      </c>
      <c r="P746" s="4">
        <v>45349</v>
      </c>
      <c r="Q746" s="4">
        <f t="shared" si="41"/>
        <v>45715</v>
      </c>
      <c r="R746" s="2" t="s">
        <v>332</v>
      </c>
      <c r="S746" s="15" t="s">
        <v>2645</v>
      </c>
      <c r="T746" s="12">
        <v>180</v>
      </c>
      <c r="U746" s="12">
        <f t="shared" si="44"/>
        <v>180</v>
      </c>
      <c r="V746" s="15" t="s">
        <v>3340</v>
      </c>
      <c r="W746" s="13" t="s">
        <v>800</v>
      </c>
      <c r="X746" s="13" t="s">
        <v>802</v>
      </c>
      <c r="Y746" s="2" t="s">
        <v>89</v>
      </c>
      <c r="Z746" s="13" t="s">
        <v>802</v>
      </c>
      <c r="AA746" s="2" t="s">
        <v>803</v>
      </c>
      <c r="AB746" s="3">
        <v>45387</v>
      </c>
      <c r="AC746" s="2" t="s">
        <v>332</v>
      </c>
    </row>
    <row r="747" spans="1:29" ht="75" customHeight="1" x14ac:dyDescent="0.25">
      <c r="A747" s="2">
        <v>2024</v>
      </c>
      <c r="B747" s="3">
        <v>45292</v>
      </c>
      <c r="C747" s="3">
        <v>45382</v>
      </c>
      <c r="D747" s="2" t="s">
        <v>75</v>
      </c>
      <c r="E747" s="7" t="s">
        <v>1318</v>
      </c>
      <c r="F747" s="5" t="s">
        <v>1531</v>
      </c>
      <c r="G747" s="8" t="s">
        <v>1532</v>
      </c>
      <c r="H747" s="16" t="s">
        <v>1533</v>
      </c>
      <c r="I747" s="17" t="s">
        <v>84</v>
      </c>
      <c r="J747" s="9" t="s">
        <v>1555</v>
      </c>
      <c r="K747" s="9" t="s">
        <v>391</v>
      </c>
      <c r="L747" s="9" t="s">
        <v>1556</v>
      </c>
      <c r="M747" s="2" t="s">
        <v>86</v>
      </c>
      <c r="N747" s="2" t="s">
        <v>332</v>
      </c>
      <c r="O747" s="5">
        <v>1</v>
      </c>
      <c r="P747" s="4">
        <v>45349</v>
      </c>
      <c r="Q747" s="4">
        <f t="shared" si="41"/>
        <v>45715</v>
      </c>
      <c r="R747" s="2" t="s">
        <v>332</v>
      </c>
      <c r="S747" s="15" t="s">
        <v>2646</v>
      </c>
      <c r="T747" s="12">
        <v>180</v>
      </c>
      <c r="U747" s="12">
        <f t="shared" si="44"/>
        <v>180</v>
      </c>
      <c r="V747" s="15" t="s">
        <v>3341</v>
      </c>
      <c r="W747" s="13" t="s">
        <v>800</v>
      </c>
      <c r="X747" s="13" t="s">
        <v>802</v>
      </c>
      <c r="Y747" s="2" t="s">
        <v>89</v>
      </c>
      <c r="Z747" s="13" t="s">
        <v>802</v>
      </c>
      <c r="AA747" s="2" t="s">
        <v>803</v>
      </c>
      <c r="AB747" s="3">
        <v>45387</v>
      </c>
      <c r="AC747" s="2" t="s">
        <v>332</v>
      </c>
    </row>
    <row r="748" spans="1:29" ht="75" customHeight="1" x14ac:dyDescent="0.25">
      <c r="A748" s="2">
        <v>2024</v>
      </c>
      <c r="B748" s="3">
        <v>45292</v>
      </c>
      <c r="C748" s="3">
        <v>45382</v>
      </c>
      <c r="D748" s="2" t="s">
        <v>75</v>
      </c>
      <c r="E748" s="7" t="s">
        <v>1319</v>
      </c>
      <c r="F748" s="5" t="s">
        <v>1531</v>
      </c>
      <c r="G748" s="8" t="s">
        <v>1532</v>
      </c>
      <c r="H748" s="16" t="s">
        <v>1533</v>
      </c>
      <c r="I748" s="17" t="s">
        <v>84</v>
      </c>
      <c r="J748" s="9" t="s">
        <v>1555</v>
      </c>
      <c r="K748" s="9" t="s">
        <v>391</v>
      </c>
      <c r="L748" s="9" t="s">
        <v>1556</v>
      </c>
      <c r="M748" s="2" t="s">
        <v>86</v>
      </c>
      <c r="N748" s="2" t="s">
        <v>332</v>
      </c>
      <c r="O748" s="5">
        <v>1</v>
      </c>
      <c r="P748" s="4">
        <v>45349</v>
      </c>
      <c r="Q748" s="4">
        <f t="shared" si="41"/>
        <v>45715</v>
      </c>
      <c r="R748" s="2" t="s">
        <v>332</v>
      </c>
      <c r="S748" s="15" t="s">
        <v>2647</v>
      </c>
      <c r="T748" s="12">
        <v>180</v>
      </c>
      <c r="U748" s="12">
        <f t="shared" si="44"/>
        <v>180</v>
      </c>
      <c r="V748" s="15" t="s">
        <v>3342</v>
      </c>
      <c r="W748" s="13" t="s">
        <v>800</v>
      </c>
      <c r="X748" s="13" t="s">
        <v>802</v>
      </c>
      <c r="Y748" s="2" t="s">
        <v>89</v>
      </c>
      <c r="Z748" s="13" t="s">
        <v>802</v>
      </c>
      <c r="AA748" s="2" t="s">
        <v>803</v>
      </c>
      <c r="AB748" s="3">
        <v>45387</v>
      </c>
      <c r="AC748" s="2" t="s">
        <v>332</v>
      </c>
    </row>
    <row r="749" spans="1:29" ht="75" customHeight="1" x14ac:dyDescent="0.25">
      <c r="A749" s="2">
        <v>2024</v>
      </c>
      <c r="B749" s="3">
        <v>45292</v>
      </c>
      <c r="C749" s="3">
        <v>45382</v>
      </c>
      <c r="D749" s="2" t="s">
        <v>75</v>
      </c>
      <c r="E749" s="7" t="s">
        <v>1320</v>
      </c>
      <c r="F749" s="5" t="s">
        <v>1531</v>
      </c>
      <c r="G749" s="8" t="s">
        <v>1532</v>
      </c>
      <c r="H749" s="16" t="s">
        <v>1533</v>
      </c>
      <c r="I749" s="17" t="s">
        <v>84</v>
      </c>
      <c r="J749" s="9" t="s">
        <v>1555</v>
      </c>
      <c r="K749" s="9" t="s">
        <v>391</v>
      </c>
      <c r="L749" s="9" t="s">
        <v>1556</v>
      </c>
      <c r="M749" s="2" t="s">
        <v>86</v>
      </c>
      <c r="N749" s="2" t="s">
        <v>332</v>
      </c>
      <c r="O749" s="5">
        <v>1</v>
      </c>
      <c r="P749" s="4">
        <v>45349</v>
      </c>
      <c r="Q749" s="4">
        <f t="shared" si="41"/>
        <v>45715</v>
      </c>
      <c r="R749" s="2" t="s">
        <v>332</v>
      </c>
      <c r="S749" s="15" t="s">
        <v>2648</v>
      </c>
      <c r="T749" s="12">
        <v>180</v>
      </c>
      <c r="U749" s="12">
        <f t="shared" si="44"/>
        <v>180</v>
      </c>
      <c r="V749" s="15" t="s">
        <v>3343</v>
      </c>
      <c r="W749" s="13" t="s">
        <v>800</v>
      </c>
      <c r="X749" s="13" t="s">
        <v>802</v>
      </c>
      <c r="Y749" s="2" t="s">
        <v>89</v>
      </c>
      <c r="Z749" s="13" t="s">
        <v>802</v>
      </c>
      <c r="AA749" s="2" t="s">
        <v>803</v>
      </c>
      <c r="AB749" s="3">
        <v>45387</v>
      </c>
      <c r="AC749" s="2" t="s">
        <v>332</v>
      </c>
    </row>
    <row r="750" spans="1:29" ht="75" customHeight="1" x14ac:dyDescent="0.25">
      <c r="A750" s="2">
        <v>2024</v>
      </c>
      <c r="B750" s="3">
        <v>45292</v>
      </c>
      <c r="C750" s="3">
        <v>45382</v>
      </c>
      <c r="D750" s="2" t="s">
        <v>75</v>
      </c>
      <c r="E750" s="7" t="s">
        <v>1321</v>
      </c>
      <c r="F750" s="5" t="s">
        <v>1531</v>
      </c>
      <c r="G750" s="8" t="s">
        <v>1532</v>
      </c>
      <c r="H750" s="16" t="s">
        <v>1533</v>
      </c>
      <c r="I750" s="17" t="s">
        <v>84</v>
      </c>
      <c r="J750" s="9" t="s">
        <v>1555</v>
      </c>
      <c r="K750" s="9" t="s">
        <v>391</v>
      </c>
      <c r="L750" s="9" t="s">
        <v>1556</v>
      </c>
      <c r="M750" s="2" t="s">
        <v>86</v>
      </c>
      <c r="N750" s="2" t="s">
        <v>332</v>
      </c>
      <c r="O750" s="5">
        <v>1</v>
      </c>
      <c r="P750" s="4">
        <v>45349</v>
      </c>
      <c r="Q750" s="4">
        <f t="shared" si="41"/>
        <v>45715</v>
      </c>
      <c r="R750" s="2" t="s">
        <v>332</v>
      </c>
      <c r="S750" s="15" t="s">
        <v>2649</v>
      </c>
      <c r="T750" s="12">
        <v>180</v>
      </c>
      <c r="U750" s="12">
        <f t="shared" si="44"/>
        <v>180</v>
      </c>
      <c r="V750" s="15" t="s">
        <v>3344</v>
      </c>
      <c r="W750" s="13" t="s">
        <v>800</v>
      </c>
      <c r="X750" s="13" t="s">
        <v>802</v>
      </c>
      <c r="Y750" s="2" t="s">
        <v>89</v>
      </c>
      <c r="Z750" s="13" t="s">
        <v>802</v>
      </c>
      <c r="AA750" s="2" t="s">
        <v>803</v>
      </c>
      <c r="AB750" s="3">
        <v>45387</v>
      </c>
      <c r="AC750" s="2" t="s">
        <v>332</v>
      </c>
    </row>
    <row r="751" spans="1:29" ht="75" customHeight="1" x14ac:dyDescent="0.25">
      <c r="A751" s="2">
        <v>2024</v>
      </c>
      <c r="B751" s="3">
        <v>45292</v>
      </c>
      <c r="C751" s="3">
        <v>45382</v>
      </c>
      <c r="D751" s="2" t="s">
        <v>75</v>
      </c>
      <c r="E751" s="7" t="s">
        <v>1322</v>
      </c>
      <c r="F751" s="5" t="s">
        <v>1531</v>
      </c>
      <c r="G751" s="8" t="s">
        <v>1532</v>
      </c>
      <c r="H751" s="16" t="s">
        <v>1533</v>
      </c>
      <c r="I751" s="17" t="s">
        <v>84</v>
      </c>
      <c r="J751" s="9" t="s">
        <v>1555</v>
      </c>
      <c r="K751" s="9" t="s">
        <v>391</v>
      </c>
      <c r="L751" s="9" t="s">
        <v>1556</v>
      </c>
      <c r="M751" s="2" t="s">
        <v>86</v>
      </c>
      <c r="N751" s="2" t="s">
        <v>332</v>
      </c>
      <c r="O751" s="5">
        <v>1</v>
      </c>
      <c r="P751" s="4">
        <v>45349</v>
      </c>
      <c r="Q751" s="4">
        <f t="shared" si="41"/>
        <v>45715</v>
      </c>
      <c r="R751" s="2" t="s">
        <v>332</v>
      </c>
      <c r="S751" s="15" t="s">
        <v>2650</v>
      </c>
      <c r="T751" s="12">
        <v>180</v>
      </c>
      <c r="U751" s="12">
        <f t="shared" si="44"/>
        <v>180</v>
      </c>
      <c r="V751" s="15" t="s">
        <v>3345</v>
      </c>
      <c r="W751" s="13" t="s">
        <v>800</v>
      </c>
      <c r="X751" s="13" t="s">
        <v>802</v>
      </c>
      <c r="Y751" s="2" t="s">
        <v>89</v>
      </c>
      <c r="Z751" s="13" t="s">
        <v>802</v>
      </c>
      <c r="AA751" s="2" t="s">
        <v>803</v>
      </c>
      <c r="AB751" s="3">
        <v>45387</v>
      </c>
      <c r="AC751" s="2" t="s">
        <v>332</v>
      </c>
    </row>
    <row r="752" spans="1:29" ht="75" customHeight="1" x14ac:dyDescent="0.25">
      <c r="A752" s="2">
        <v>2024</v>
      </c>
      <c r="B752" s="3">
        <v>45292</v>
      </c>
      <c r="C752" s="3">
        <v>45382</v>
      </c>
      <c r="D752" s="2" t="s">
        <v>75</v>
      </c>
      <c r="E752" s="7" t="s">
        <v>1323</v>
      </c>
      <c r="F752" s="5" t="s">
        <v>1531</v>
      </c>
      <c r="G752" s="8" t="s">
        <v>1532</v>
      </c>
      <c r="H752" s="16" t="s">
        <v>1533</v>
      </c>
      <c r="I752" s="17" t="s">
        <v>84</v>
      </c>
      <c r="J752" s="9" t="s">
        <v>1555</v>
      </c>
      <c r="K752" s="9" t="s">
        <v>391</v>
      </c>
      <c r="L752" s="9" t="s">
        <v>1556</v>
      </c>
      <c r="M752" s="2" t="s">
        <v>86</v>
      </c>
      <c r="N752" s="2" t="s">
        <v>332</v>
      </c>
      <c r="O752" s="5">
        <v>1</v>
      </c>
      <c r="P752" s="4">
        <v>45349</v>
      </c>
      <c r="Q752" s="4">
        <f t="shared" si="41"/>
        <v>45715</v>
      </c>
      <c r="R752" s="2" t="s">
        <v>332</v>
      </c>
      <c r="S752" s="15" t="s">
        <v>2651</v>
      </c>
      <c r="T752" s="12">
        <v>180</v>
      </c>
      <c r="U752" s="12">
        <f t="shared" si="44"/>
        <v>180</v>
      </c>
      <c r="V752" s="15" t="s">
        <v>3346</v>
      </c>
      <c r="W752" s="13" t="s">
        <v>800</v>
      </c>
      <c r="X752" s="13" t="s">
        <v>802</v>
      </c>
      <c r="Y752" s="2" t="s">
        <v>89</v>
      </c>
      <c r="Z752" s="13" t="s">
        <v>802</v>
      </c>
      <c r="AA752" s="2" t="s">
        <v>803</v>
      </c>
      <c r="AB752" s="3">
        <v>45387</v>
      </c>
      <c r="AC752" s="2" t="s">
        <v>332</v>
      </c>
    </row>
    <row r="753" spans="1:29" ht="75" customHeight="1" x14ac:dyDescent="0.25">
      <c r="A753" s="2">
        <v>2024</v>
      </c>
      <c r="B753" s="3">
        <v>45292</v>
      </c>
      <c r="C753" s="3">
        <v>45382</v>
      </c>
      <c r="D753" s="2" t="s">
        <v>75</v>
      </c>
      <c r="E753" s="7" t="s">
        <v>1324</v>
      </c>
      <c r="F753" s="5" t="s">
        <v>1531</v>
      </c>
      <c r="G753" s="8" t="s">
        <v>1532</v>
      </c>
      <c r="H753" s="16" t="s">
        <v>1533</v>
      </c>
      <c r="I753" s="17" t="s">
        <v>84</v>
      </c>
      <c r="J753" s="9" t="s">
        <v>1555</v>
      </c>
      <c r="K753" s="9" t="s">
        <v>391</v>
      </c>
      <c r="L753" s="9" t="s">
        <v>1556</v>
      </c>
      <c r="M753" s="2" t="s">
        <v>86</v>
      </c>
      <c r="N753" s="2" t="s">
        <v>332</v>
      </c>
      <c r="O753" s="5">
        <v>1</v>
      </c>
      <c r="P753" s="4">
        <v>45349</v>
      </c>
      <c r="Q753" s="4">
        <f t="shared" si="41"/>
        <v>45715</v>
      </c>
      <c r="R753" s="2" t="s">
        <v>332</v>
      </c>
      <c r="S753" s="15" t="s">
        <v>2652</v>
      </c>
      <c r="T753" s="12">
        <v>180</v>
      </c>
      <c r="U753" s="12">
        <f t="shared" si="44"/>
        <v>180</v>
      </c>
      <c r="V753" s="15" t="s">
        <v>3347</v>
      </c>
      <c r="W753" s="13" t="s">
        <v>800</v>
      </c>
      <c r="X753" s="13" t="s">
        <v>802</v>
      </c>
      <c r="Y753" s="2" t="s">
        <v>89</v>
      </c>
      <c r="Z753" s="13" t="s">
        <v>802</v>
      </c>
      <c r="AA753" s="2" t="s">
        <v>803</v>
      </c>
      <c r="AB753" s="3">
        <v>45387</v>
      </c>
      <c r="AC753" s="2" t="s">
        <v>332</v>
      </c>
    </row>
    <row r="754" spans="1:29" ht="75" customHeight="1" x14ac:dyDescent="0.25">
      <c r="A754" s="2">
        <v>2024</v>
      </c>
      <c r="B754" s="3">
        <v>45292</v>
      </c>
      <c r="C754" s="3">
        <v>45382</v>
      </c>
      <c r="D754" s="2" t="s">
        <v>75</v>
      </c>
      <c r="E754" s="7" t="s">
        <v>1325</v>
      </c>
      <c r="F754" s="5" t="s">
        <v>1531</v>
      </c>
      <c r="G754" s="8" t="s">
        <v>1532</v>
      </c>
      <c r="H754" s="16" t="s">
        <v>1533</v>
      </c>
      <c r="I754" s="17" t="s">
        <v>84</v>
      </c>
      <c r="J754" s="9" t="s">
        <v>1555</v>
      </c>
      <c r="K754" s="9" t="s">
        <v>391</v>
      </c>
      <c r="L754" s="9" t="s">
        <v>1556</v>
      </c>
      <c r="M754" s="2" t="s">
        <v>86</v>
      </c>
      <c r="N754" s="2" t="s">
        <v>332</v>
      </c>
      <c r="O754" s="5">
        <v>1</v>
      </c>
      <c r="P754" s="4">
        <v>45349</v>
      </c>
      <c r="Q754" s="4">
        <f t="shared" si="41"/>
        <v>45715</v>
      </c>
      <c r="R754" s="2" t="s">
        <v>332</v>
      </c>
      <c r="S754" s="15" t="s">
        <v>2653</v>
      </c>
      <c r="T754" s="12">
        <v>180</v>
      </c>
      <c r="U754" s="12">
        <f t="shared" si="44"/>
        <v>180</v>
      </c>
      <c r="V754" s="15" t="s">
        <v>3348</v>
      </c>
      <c r="W754" s="13" t="s">
        <v>800</v>
      </c>
      <c r="X754" s="13" t="s">
        <v>802</v>
      </c>
      <c r="Y754" s="2" t="s">
        <v>89</v>
      </c>
      <c r="Z754" s="13" t="s">
        <v>802</v>
      </c>
      <c r="AA754" s="2" t="s">
        <v>803</v>
      </c>
      <c r="AB754" s="3">
        <v>45387</v>
      </c>
      <c r="AC754" s="2" t="s">
        <v>332</v>
      </c>
    </row>
    <row r="755" spans="1:29" ht="75" customHeight="1" x14ac:dyDescent="0.25">
      <c r="A755" s="2">
        <v>2024</v>
      </c>
      <c r="B755" s="3">
        <v>45292</v>
      </c>
      <c r="C755" s="3">
        <v>45382</v>
      </c>
      <c r="D755" s="2" t="s">
        <v>75</v>
      </c>
      <c r="E755" s="7" t="s">
        <v>1326</v>
      </c>
      <c r="F755" s="5" t="s">
        <v>1531</v>
      </c>
      <c r="G755" s="8" t="s">
        <v>1532</v>
      </c>
      <c r="H755" s="16" t="s">
        <v>1533</v>
      </c>
      <c r="I755" s="17" t="s">
        <v>84</v>
      </c>
      <c r="J755" s="9" t="s">
        <v>1555</v>
      </c>
      <c r="K755" s="9" t="s">
        <v>391</v>
      </c>
      <c r="L755" s="9" t="s">
        <v>1556</v>
      </c>
      <c r="M755" s="2" t="s">
        <v>86</v>
      </c>
      <c r="N755" s="2" t="s">
        <v>332</v>
      </c>
      <c r="O755" s="5">
        <v>1</v>
      </c>
      <c r="P755" s="4">
        <v>45349</v>
      </c>
      <c r="Q755" s="4">
        <f>P755+366</f>
        <v>45715</v>
      </c>
      <c r="R755" s="2" t="s">
        <v>332</v>
      </c>
      <c r="S755" s="15" t="s">
        <v>2654</v>
      </c>
      <c r="T755" s="12">
        <v>180</v>
      </c>
      <c r="U755" s="12">
        <f t="shared" si="44"/>
        <v>180</v>
      </c>
      <c r="V755" s="15" t="s">
        <v>3349</v>
      </c>
      <c r="W755" s="13" t="s">
        <v>800</v>
      </c>
      <c r="X755" s="13" t="s">
        <v>802</v>
      </c>
      <c r="Y755" s="2" t="s">
        <v>89</v>
      </c>
      <c r="Z755" s="13" t="s">
        <v>802</v>
      </c>
      <c r="AA755" s="2" t="s">
        <v>803</v>
      </c>
      <c r="AB755" s="3">
        <v>45387</v>
      </c>
      <c r="AC755" s="2" t="s">
        <v>332</v>
      </c>
    </row>
    <row r="756" spans="1:29" ht="75" customHeight="1" x14ac:dyDescent="0.25">
      <c r="A756" s="2">
        <v>2024</v>
      </c>
      <c r="B756" s="3">
        <v>45292</v>
      </c>
      <c r="C756" s="3">
        <v>45382</v>
      </c>
      <c r="D756" s="2" t="s">
        <v>75</v>
      </c>
      <c r="E756" s="7" t="s">
        <v>1327</v>
      </c>
      <c r="F756" s="5" t="s">
        <v>1531</v>
      </c>
      <c r="G756" s="8" t="s">
        <v>1532</v>
      </c>
      <c r="H756" s="16" t="s">
        <v>1533</v>
      </c>
      <c r="I756" s="17" t="s">
        <v>84</v>
      </c>
      <c r="J756" s="9" t="s">
        <v>1555</v>
      </c>
      <c r="K756" s="9" t="s">
        <v>391</v>
      </c>
      <c r="L756" s="9" t="s">
        <v>1556</v>
      </c>
      <c r="M756" s="2" t="s">
        <v>86</v>
      </c>
      <c r="N756" s="2" t="s">
        <v>332</v>
      </c>
      <c r="O756" s="5">
        <v>1</v>
      </c>
      <c r="P756" s="4">
        <v>45349</v>
      </c>
      <c r="Q756" s="4">
        <f>P756+366</f>
        <v>45715</v>
      </c>
      <c r="R756" s="2" t="s">
        <v>332</v>
      </c>
      <c r="S756" s="15" t="s">
        <v>2655</v>
      </c>
      <c r="T756" s="12">
        <v>180</v>
      </c>
      <c r="U756" s="12">
        <f t="shared" si="44"/>
        <v>180</v>
      </c>
      <c r="V756" s="15" t="s">
        <v>3350</v>
      </c>
      <c r="W756" s="13" t="s">
        <v>800</v>
      </c>
      <c r="X756" s="13" t="s">
        <v>802</v>
      </c>
      <c r="Y756" s="2" t="s">
        <v>89</v>
      </c>
      <c r="Z756" s="13" t="s">
        <v>802</v>
      </c>
      <c r="AA756" s="2" t="s">
        <v>803</v>
      </c>
      <c r="AB756" s="3">
        <v>45387</v>
      </c>
      <c r="AC756" s="2" t="s">
        <v>332</v>
      </c>
    </row>
    <row r="757" spans="1:29" ht="75" customHeight="1" x14ac:dyDescent="0.25">
      <c r="A757" s="2">
        <v>2024</v>
      </c>
      <c r="B757" s="3">
        <v>45292</v>
      </c>
      <c r="C757" s="3">
        <v>45382</v>
      </c>
      <c r="D757" s="2" t="s">
        <v>75</v>
      </c>
      <c r="E757" s="7" t="s">
        <v>1328</v>
      </c>
      <c r="F757" s="5" t="s">
        <v>1531</v>
      </c>
      <c r="G757" s="8" t="s">
        <v>1532</v>
      </c>
      <c r="H757" s="16" t="s">
        <v>1533</v>
      </c>
      <c r="I757" s="17" t="s">
        <v>84</v>
      </c>
      <c r="J757" s="9" t="s">
        <v>1555</v>
      </c>
      <c r="K757" s="9" t="s">
        <v>391</v>
      </c>
      <c r="L757" s="9" t="s">
        <v>1556</v>
      </c>
      <c r="M757" s="2" t="s">
        <v>86</v>
      </c>
      <c r="N757" s="2" t="s">
        <v>332</v>
      </c>
      <c r="O757" s="5">
        <v>1</v>
      </c>
      <c r="P757" s="4">
        <v>45349</v>
      </c>
      <c r="Q757" s="4">
        <f t="shared" ref="Q757:Q763" si="45">P757+366</f>
        <v>45715</v>
      </c>
      <c r="R757" s="2" t="s">
        <v>332</v>
      </c>
      <c r="S757" s="15" t="s">
        <v>2656</v>
      </c>
      <c r="T757" s="12">
        <v>180</v>
      </c>
      <c r="U757" s="12">
        <f t="shared" si="44"/>
        <v>180</v>
      </c>
      <c r="V757" s="15" t="s">
        <v>3351</v>
      </c>
      <c r="W757" s="13" t="s">
        <v>800</v>
      </c>
      <c r="X757" s="13" t="s">
        <v>802</v>
      </c>
      <c r="Y757" s="2" t="s">
        <v>89</v>
      </c>
      <c r="Z757" s="13" t="s">
        <v>802</v>
      </c>
      <c r="AA757" s="2" t="s">
        <v>803</v>
      </c>
      <c r="AB757" s="3">
        <v>45387</v>
      </c>
      <c r="AC757" s="2" t="s">
        <v>332</v>
      </c>
    </row>
    <row r="758" spans="1:29" ht="75" customHeight="1" x14ac:dyDescent="0.25">
      <c r="A758" s="2">
        <v>2024</v>
      </c>
      <c r="B758" s="3">
        <v>45292</v>
      </c>
      <c r="C758" s="3">
        <v>45382</v>
      </c>
      <c r="D758" s="2" t="s">
        <v>75</v>
      </c>
      <c r="E758" s="7" t="s">
        <v>1329</v>
      </c>
      <c r="F758" s="5" t="s">
        <v>1531</v>
      </c>
      <c r="G758" s="8" t="s">
        <v>1532</v>
      </c>
      <c r="H758" s="16" t="s">
        <v>1533</v>
      </c>
      <c r="I758" s="17" t="s">
        <v>84</v>
      </c>
      <c r="J758" s="9" t="s">
        <v>1555</v>
      </c>
      <c r="K758" s="9" t="s">
        <v>391</v>
      </c>
      <c r="L758" s="9" t="s">
        <v>1556</v>
      </c>
      <c r="M758" s="2" t="s">
        <v>86</v>
      </c>
      <c r="N758" s="2" t="s">
        <v>332</v>
      </c>
      <c r="O758" s="5">
        <v>1</v>
      </c>
      <c r="P758" s="4">
        <v>45349</v>
      </c>
      <c r="Q758" s="4">
        <f t="shared" si="45"/>
        <v>45715</v>
      </c>
      <c r="R758" s="2" t="s">
        <v>332</v>
      </c>
      <c r="S758" s="15" t="s">
        <v>2657</v>
      </c>
      <c r="T758" s="12">
        <v>180</v>
      </c>
      <c r="U758" s="12">
        <f t="shared" si="44"/>
        <v>180</v>
      </c>
      <c r="V758" s="15" t="s">
        <v>3352</v>
      </c>
      <c r="W758" s="13" t="s">
        <v>800</v>
      </c>
      <c r="X758" s="13" t="s">
        <v>802</v>
      </c>
      <c r="Y758" s="2" t="s">
        <v>89</v>
      </c>
      <c r="Z758" s="13" t="s">
        <v>802</v>
      </c>
      <c r="AA758" s="2" t="s">
        <v>803</v>
      </c>
      <c r="AB758" s="3">
        <v>45387</v>
      </c>
      <c r="AC758" s="2" t="s">
        <v>332</v>
      </c>
    </row>
    <row r="759" spans="1:29" ht="75" customHeight="1" x14ac:dyDescent="0.25">
      <c r="A759" s="2">
        <v>2024</v>
      </c>
      <c r="B759" s="3">
        <v>45292</v>
      </c>
      <c r="C759" s="3">
        <v>45382</v>
      </c>
      <c r="D759" s="2" t="s">
        <v>75</v>
      </c>
      <c r="E759" s="7" t="s">
        <v>1330</v>
      </c>
      <c r="F759" s="5" t="s">
        <v>1531</v>
      </c>
      <c r="G759" s="8" t="s">
        <v>1532</v>
      </c>
      <c r="H759" s="16" t="s">
        <v>1533</v>
      </c>
      <c r="I759" s="17" t="s">
        <v>84</v>
      </c>
      <c r="J759" s="9" t="s">
        <v>1555</v>
      </c>
      <c r="K759" s="9" t="s">
        <v>391</v>
      </c>
      <c r="L759" s="9" t="s">
        <v>1556</v>
      </c>
      <c r="M759" s="2" t="s">
        <v>86</v>
      </c>
      <c r="N759" s="2" t="s">
        <v>332</v>
      </c>
      <c r="O759" s="5">
        <v>1</v>
      </c>
      <c r="P759" s="4">
        <v>45349</v>
      </c>
      <c r="Q759" s="4">
        <f t="shared" si="45"/>
        <v>45715</v>
      </c>
      <c r="R759" s="2" t="s">
        <v>332</v>
      </c>
      <c r="S759" s="15" t="s">
        <v>2658</v>
      </c>
      <c r="T759" s="12">
        <v>180</v>
      </c>
      <c r="U759" s="12">
        <f t="shared" si="44"/>
        <v>180</v>
      </c>
      <c r="V759" s="15" t="s">
        <v>3353</v>
      </c>
      <c r="W759" s="13" t="s">
        <v>800</v>
      </c>
      <c r="X759" s="13" t="s">
        <v>802</v>
      </c>
      <c r="Y759" s="2" t="s">
        <v>89</v>
      </c>
      <c r="Z759" s="13" t="s">
        <v>802</v>
      </c>
      <c r="AA759" s="2" t="s">
        <v>803</v>
      </c>
      <c r="AB759" s="3">
        <v>45387</v>
      </c>
      <c r="AC759" s="2" t="s">
        <v>332</v>
      </c>
    </row>
    <row r="760" spans="1:29" ht="75" customHeight="1" x14ac:dyDescent="0.25">
      <c r="A760" s="2">
        <v>2024</v>
      </c>
      <c r="B760" s="3">
        <v>45292</v>
      </c>
      <c r="C760" s="3">
        <v>45382</v>
      </c>
      <c r="D760" s="2" t="s">
        <v>75</v>
      </c>
      <c r="E760" s="7" t="s">
        <v>1331</v>
      </c>
      <c r="F760" s="5" t="s">
        <v>1531</v>
      </c>
      <c r="G760" s="8" t="s">
        <v>1532</v>
      </c>
      <c r="H760" s="16" t="s">
        <v>1533</v>
      </c>
      <c r="I760" s="17" t="s">
        <v>84</v>
      </c>
      <c r="J760" s="9" t="s">
        <v>1555</v>
      </c>
      <c r="K760" s="9" t="s">
        <v>391</v>
      </c>
      <c r="L760" s="9" t="s">
        <v>1556</v>
      </c>
      <c r="M760" s="2" t="s">
        <v>86</v>
      </c>
      <c r="N760" s="2" t="s">
        <v>332</v>
      </c>
      <c r="O760" s="5">
        <v>1</v>
      </c>
      <c r="P760" s="4">
        <v>45349</v>
      </c>
      <c r="Q760" s="4">
        <f t="shared" si="45"/>
        <v>45715</v>
      </c>
      <c r="R760" s="2" t="s">
        <v>332</v>
      </c>
      <c r="S760" s="15" t="s">
        <v>2659</v>
      </c>
      <c r="T760" s="12">
        <v>180</v>
      </c>
      <c r="U760" s="12">
        <f t="shared" si="44"/>
        <v>180</v>
      </c>
      <c r="V760" s="15" t="s">
        <v>3354</v>
      </c>
      <c r="W760" s="13" t="s">
        <v>800</v>
      </c>
      <c r="X760" s="13" t="s">
        <v>802</v>
      </c>
      <c r="Y760" s="2" t="s">
        <v>89</v>
      </c>
      <c r="Z760" s="13" t="s">
        <v>802</v>
      </c>
      <c r="AA760" s="2" t="s">
        <v>803</v>
      </c>
      <c r="AB760" s="3">
        <v>45387</v>
      </c>
      <c r="AC760" s="2" t="s">
        <v>332</v>
      </c>
    </row>
    <row r="761" spans="1:29" ht="75" customHeight="1" x14ac:dyDescent="0.25">
      <c r="A761" s="2">
        <v>2024</v>
      </c>
      <c r="B761" s="3">
        <v>45292</v>
      </c>
      <c r="C761" s="3">
        <v>45382</v>
      </c>
      <c r="D761" s="2" t="s">
        <v>75</v>
      </c>
      <c r="E761" s="7" t="s">
        <v>1332</v>
      </c>
      <c r="F761" s="5" t="s">
        <v>1531</v>
      </c>
      <c r="G761" s="8" t="s">
        <v>1532</v>
      </c>
      <c r="H761" s="16" t="s">
        <v>1533</v>
      </c>
      <c r="I761" s="17" t="s">
        <v>84</v>
      </c>
      <c r="J761" s="9" t="s">
        <v>1555</v>
      </c>
      <c r="K761" s="9" t="s">
        <v>391</v>
      </c>
      <c r="L761" s="9" t="s">
        <v>1556</v>
      </c>
      <c r="M761" s="2" t="s">
        <v>86</v>
      </c>
      <c r="N761" s="2" t="s">
        <v>332</v>
      </c>
      <c r="O761" s="5">
        <v>1</v>
      </c>
      <c r="P761" s="4">
        <v>45349</v>
      </c>
      <c r="Q761" s="4">
        <f t="shared" si="45"/>
        <v>45715</v>
      </c>
      <c r="R761" s="2" t="s">
        <v>332</v>
      </c>
      <c r="S761" s="15" t="s">
        <v>2660</v>
      </c>
      <c r="T761" s="12">
        <v>180</v>
      </c>
      <c r="U761" s="12">
        <f t="shared" si="44"/>
        <v>180</v>
      </c>
      <c r="V761" s="15" t="s">
        <v>3355</v>
      </c>
      <c r="W761" s="13" t="s">
        <v>800</v>
      </c>
      <c r="X761" s="13" t="s">
        <v>802</v>
      </c>
      <c r="Y761" s="2" t="s">
        <v>89</v>
      </c>
      <c r="Z761" s="13" t="s">
        <v>802</v>
      </c>
      <c r="AA761" s="2" t="s">
        <v>803</v>
      </c>
      <c r="AB761" s="3">
        <v>45387</v>
      </c>
      <c r="AC761" s="2" t="s">
        <v>332</v>
      </c>
    </row>
    <row r="762" spans="1:29" ht="75" customHeight="1" x14ac:dyDescent="0.25">
      <c r="A762" s="2">
        <v>2024</v>
      </c>
      <c r="B762" s="3">
        <v>45292</v>
      </c>
      <c r="C762" s="3">
        <v>45382</v>
      </c>
      <c r="D762" s="2" t="s">
        <v>75</v>
      </c>
      <c r="E762" s="7" t="s">
        <v>1333</v>
      </c>
      <c r="F762" s="5" t="s">
        <v>1531</v>
      </c>
      <c r="G762" s="8" t="s">
        <v>1532</v>
      </c>
      <c r="H762" s="16" t="s">
        <v>1533</v>
      </c>
      <c r="I762" s="17" t="s">
        <v>84</v>
      </c>
      <c r="J762" s="9" t="s">
        <v>1555</v>
      </c>
      <c r="K762" s="9" t="s">
        <v>391</v>
      </c>
      <c r="L762" s="9" t="s">
        <v>1556</v>
      </c>
      <c r="M762" s="2" t="s">
        <v>86</v>
      </c>
      <c r="N762" s="2" t="s">
        <v>332</v>
      </c>
      <c r="O762" s="5">
        <v>1</v>
      </c>
      <c r="P762" s="4">
        <v>45349</v>
      </c>
      <c r="Q762" s="4">
        <f t="shared" si="45"/>
        <v>45715</v>
      </c>
      <c r="R762" s="2" t="s">
        <v>332</v>
      </c>
      <c r="S762" s="15" t="s">
        <v>2661</v>
      </c>
      <c r="T762" s="12">
        <v>180</v>
      </c>
      <c r="U762" s="12">
        <f t="shared" si="44"/>
        <v>180</v>
      </c>
      <c r="V762" s="15" t="s">
        <v>3356</v>
      </c>
      <c r="W762" s="13" t="s">
        <v>800</v>
      </c>
      <c r="X762" s="13" t="s">
        <v>802</v>
      </c>
      <c r="Y762" s="2" t="s">
        <v>89</v>
      </c>
      <c r="Z762" s="13" t="s">
        <v>802</v>
      </c>
      <c r="AA762" s="2" t="s">
        <v>803</v>
      </c>
      <c r="AB762" s="3">
        <v>45387</v>
      </c>
      <c r="AC762" s="2" t="s">
        <v>332</v>
      </c>
    </row>
    <row r="763" spans="1:29" ht="75" customHeight="1" x14ac:dyDescent="0.25">
      <c r="A763" s="2">
        <v>2024</v>
      </c>
      <c r="B763" s="3">
        <v>45292</v>
      </c>
      <c r="C763" s="3">
        <v>45382</v>
      </c>
      <c r="D763" s="2" t="s">
        <v>75</v>
      </c>
      <c r="E763" s="7" t="s">
        <v>1334</v>
      </c>
      <c r="F763" s="5" t="s">
        <v>1531</v>
      </c>
      <c r="G763" s="8" t="s">
        <v>1532</v>
      </c>
      <c r="H763" s="16" t="s">
        <v>1533</v>
      </c>
      <c r="I763" s="17" t="s">
        <v>84</v>
      </c>
      <c r="J763" s="9" t="s">
        <v>1555</v>
      </c>
      <c r="K763" s="9" t="s">
        <v>391</v>
      </c>
      <c r="L763" s="9" t="s">
        <v>1556</v>
      </c>
      <c r="M763" s="2" t="s">
        <v>86</v>
      </c>
      <c r="N763" s="2" t="s">
        <v>332</v>
      </c>
      <c r="O763" s="5">
        <v>1</v>
      </c>
      <c r="P763" s="4">
        <v>45349</v>
      </c>
      <c r="Q763" s="4">
        <f t="shared" si="45"/>
        <v>45715</v>
      </c>
      <c r="R763" s="2" t="s">
        <v>332</v>
      </c>
      <c r="S763" s="15" t="s">
        <v>2662</v>
      </c>
      <c r="T763" s="12">
        <v>180</v>
      </c>
      <c r="U763" s="12">
        <f t="shared" si="44"/>
        <v>180</v>
      </c>
      <c r="V763" s="15" t="s">
        <v>3357</v>
      </c>
      <c r="W763" s="13" t="s">
        <v>800</v>
      </c>
      <c r="X763" s="13" t="s">
        <v>802</v>
      </c>
      <c r="Y763" s="2" t="s">
        <v>89</v>
      </c>
      <c r="Z763" s="13" t="s">
        <v>802</v>
      </c>
      <c r="AA763" s="2" t="s">
        <v>803</v>
      </c>
      <c r="AB763" s="3">
        <v>45387</v>
      </c>
      <c r="AC763" s="2" t="s">
        <v>332</v>
      </c>
    </row>
    <row r="764" spans="1:29" ht="75" customHeight="1" x14ac:dyDescent="0.25">
      <c r="A764" s="2">
        <v>2024</v>
      </c>
      <c r="B764" s="3">
        <v>45292</v>
      </c>
      <c r="C764" s="3">
        <v>45382</v>
      </c>
      <c r="D764" s="2" t="s">
        <v>75</v>
      </c>
      <c r="E764" s="7" t="s">
        <v>1335</v>
      </c>
      <c r="F764" s="5" t="s">
        <v>1531</v>
      </c>
      <c r="G764" s="8" t="s">
        <v>1532</v>
      </c>
      <c r="H764" s="16" t="s">
        <v>1533</v>
      </c>
      <c r="I764" s="17" t="s">
        <v>84</v>
      </c>
      <c r="J764" s="9" t="s">
        <v>1555</v>
      </c>
      <c r="K764" s="9" t="s">
        <v>391</v>
      </c>
      <c r="L764" s="9" t="s">
        <v>1556</v>
      </c>
      <c r="M764" s="2" t="s">
        <v>86</v>
      </c>
      <c r="N764" s="2" t="s">
        <v>332</v>
      </c>
      <c r="O764" s="5">
        <v>1</v>
      </c>
      <c r="P764" s="4">
        <v>45349</v>
      </c>
      <c r="Q764" s="4">
        <f>P764+366</f>
        <v>45715</v>
      </c>
      <c r="R764" s="2" t="s">
        <v>332</v>
      </c>
      <c r="S764" s="15" t="s">
        <v>2663</v>
      </c>
      <c r="T764" s="12">
        <v>180</v>
      </c>
      <c r="U764" s="12">
        <f t="shared" si="44"/>
        <v>180</v>
      </c>
      <c r="V764" s="15" t="s">
        <v>2959</v>
      </c>
      <c r="W764" s="13" t="s">
        <v>800</v>
      </c>
      <c r="X764" s="13" t="s">
        <v>802</v>
      </c>
      <c r="Y764" s="2" t="s">
        <v>89</v>
      </c>
      <c r="Z764" s="13" t="s">
        <v>802</v>
      </c>
      <c r="AA764" s="2" t="s">
        <v>803</v>
      </c>
      <c r="AB764" s="3">
        <v>45387</v>
      </c>
      <c r="AC764" s="2" t="s">
        <v>332</v>
      </c>
    </row>
    <row r="765" spans="1:29" ht="75" customHeight="1" x14ac:dyDescent="0.25">
      <c r="A765" s="2">
        <v>2024</v>
      </c>
      <c r="B765" s="3">
        <v>45292</v>
      </c>
      <c r="C765" s="3">
        <v>45382</v>
      </c>
      <c r="D765" s="2" t="s">
        <v>75</v>
      </c>
      <c r="E765" s="7" t="s">
        <v>1336</v>
      </c>
      <c r="F765" s="5" t="s">
        <v>1531</v>
      </c>
      <c r="G765" s="8" t="s">
        <v>1532</v>
      </c>
      <c r="H765" s="16" t="s">
        <v>1533</v>
      </c>
      <c r="I765" s="17" t="s">
        <v>84</v>
      </c>
      <c r="J765" s="9" t="s">
        <v>1555</v>
      </c>
      <c r="K765" s="9" t="s">
        <v>391</v>
      </c>
      <c r="L765" s="9" t="s">
        <v>1556</v>
      </c>
      <c r="M765" s="2" t="s">
        <v>86</v>
      </c>
      <c r="N765" s="2" t="s">
        <v>332</v>
      </c>
      <c r="O765" s="5">
        <v>1</v>
      </c>
      <c r="P765" s="4">
        <v>45350</v>
      </c>
      <c r="Q765" s="4">
        <f t="shared" ref="Q765:Q777" si="46">P765+366</f>
        <v>45716</v>
      </c>
      <c r="R765" s="2" t="s">
        <v>332</v>
      </c>
      <c r="S765" s="15" t="s">
        <v>2664</v>
      </c>
      <c r="T765" s="12">
        <v>180</v>
      </c>
      <c r="U765" s="12">
        <f t="shared" ref="U765:U828" si="47">T765</f>
        <v>180</v>
      </c>
      <c r="V765" s="15" t="s">
        <v>3358</v>
      </c>
      <c r="W765" s="13" t="s">
        <v>800</v>
      </c>
      <c r="X765" s="13" t="s">
        <v>802</v>
      </c>
      <c r="Y765" s="2" t="s">
        <v>89</v>
      </c>
      <c r="Z765" s="13" t="s">
        <v>802</v>
      </c>
      <c r="AA765" s="2" t="s">
        <v>803</v>
      </c>
      <c r="AB765" s="3">
        <v>45387</v>
      </c>
      <c r="AC765" s="2" t="s">
        <v>332</v>
      </c>
    </row>
    <row r="766" spans="1:29" ht="75" customHeight="1" x14ac:dyDescent="0.25">
      <c r="A766" s="2">
        <v>2024</v>
      </c>
      <c r="B766" s="3">
        <v>45292</v>
      </c>
      <c r="C766" s="3">
        <v>45382</v>
      </c>
      <c r="D766" s="2" t="s">
        <v>75</v>
      </c>
      <c r="E766" s="7" t="s">
        <v>1337</v>
      </c>
      <c r="F766" s="5" t="s">
        <v>1531</v>
      </c>
      <c r="G766" s="8" t="s">
        <v>1532</v>
      </c>
      <c r="H766" s="16" t="s">
        <v>1533</v>
      </c>
      <c r="I766" s="17" t="s">
        <v>84</v>
      </c>
      <c r="J766" s="9" t="s">
        <v>1555</v>
      </c>
      <c r="K766" s="9" t="s">
        <v>391</v>
      </c>
      <c r="L766" s="9" t="s">
        <v>1556</v>
      </c>
      <c r="M766" s="2" t="s">
        <v>86</v>
      </c>
      <c r="N766" s="2" t="s">
        <v>332</v>
      </c>
      <c r="O766" s="5">
        <v>1</v>
      </c>
      <c r="P766" s="4">
        <v>45349</v>
      </c>
      <c r="Q766" s="4">
        <f t="shared" si="46"/>
        <v>45715</v>
      </c>
      <c r="R766" s="2" t="s">
        <v>332</v>
      </c>
      <c r="S766" s="15" t="s">
        <v>2665</v>
      </c>
      <c r="T766" s="12">
        <v>180</v>
      </c>
      <c r="U766" s="12">
        <f t="shared" si="47"/>
        <v>180</v>
      </c>
      <c r="V766" s="15" t="s">
        <v>3359</v>
      </c>
      <c r="W766" s="13" t="s">
        <v>800</v>
      </c>
      <c r="X766" s="13" t="s">
        <v>802</v>
      </c>
      <c r="Y766" s="2" t="s">
        <v>89</v>
      </c>
      <c r="Z766" s="13" t="s">
        <v>802</v>
      </c>
      <c r="AA766" s="2" t="s">
        <v>803</v>
      </c>
      <c r="AB766" s="3">
        <v>45387</v>
      </c>
      <c r="AC766" s="2" t="s">
        <v>332</v>
      </c>
    </row>
    <row r="767" spans="1:29" ht="75" customHeight="1" x14ac:dyDescent="0.25">
      <c r="A767" s="2">
        <v>2024</v>
      </c>
      <c r="B767" s="3">
        <v>45292</v>
      </c>
      <c r="C767" s="3">
        <v>45382</v>
      </c>
      <c r="D767" s="2" t="s">
        <v>75</v>
      </c>
      <c r="E767" s="7" t="s">
        <v>1338</v>
      </c>
      <c r="F767" s="5" t="s">
        <v>1531</v>
      </c>
      <c r="G767" s="8" t="s">
        <v>1532</v>
      </c>
      <c r="H767" s="16" t="s">
        <v>1533</v>
      </c>
      <c r="I767" s="17" t="s">
        <v>84</v>
      </c>
      <c r="J767" s="9" t="s">
        <v>1555</v>
      </c>
      <c r="K767" s="9" t="s">
        <v>391</v>
      </c>
      <c r="L767" s="9" t="s">
        <v>1556</v>
      </c>
      <c r="M767" s="2" t="s">
        <v>86</v>
      </c>
      <c r="N767" s="2" t="s">
        <v>332</v>
      </c>
      <c r="O767" s="5">
        <v>1</v>
      </c>
      <c r="P767" s="4">
        <v>45350</v>
      </c>
      <c r="Q767" s="4">
        <f t="shared" si="46"/>
        <v>45716</v>
      </c>
      <c r="R767" s="2" t="s">
        <v>332</v>
      </c>
      <c r="S767" s="15" t="s">
        <v>2666</v>
      </c>
      <c r="T767" s="12">
        <v>180</v>
      </c>
      <c r="U767" s="12">
        <f t="shared" si="47"/>
        <v>180</v>
      </c>
      <c r="V767" s="15" t="s">
        <v>3360</v>
      </c>
      <c r="W767" s="13" t="s">
        <v>800</v>
      </c>
      <c r="X767" s="13" t="s">
        <v>802</v>
      </c>
      <c r="Y767" s="2" t="s">
        <v>89</v>
      </c>
      <c r="Z767" s="13" t="s">
        <v>802</v>
      </c>
      <c r="AA767" s="2" t="s">
        <v>803</v>
      </c>
      <c r="AB767" s="3">
        <v>45387</v>
      </c>
      <c r="AC767" s="2" t="s">
        <v>332</v>
      </c>
    </row>
    <row r="768" spans="1:29" ht="75" customHeight="1" x14ac:dyDescent="0.25">
      <c r="A768" s="2">
        <v>2024</v>
      </c>
      <c r="B768" s="3">
        <v>45292</v>
      </c>
      <c r="C768" s="3">
        <v>45382</v>
      </c>
      <c r="D768" s="2" t="s">
        <v>75</v>
      </c>
      <c r="E768" s="7" t="s">
        <v>1339</v>
      </c>
      <c r="F768" s="5" t="s">
        <v>1531</v>
      </c>
      <c r="G768" s="8" t="s">
        <v>1532</v>
      </c>
      <c r="H768" s="16" t="s">
        <v>1533</v>
      </c>
      <c r="I768" s="17" t="s">
        <v>84</v>
      </c>
      <c r="J768" s="9" t="s">
        <v>1555</v>
      </c>
      <c r="K768" s="9" t="s">
        <v>391</v>
      </c>
      <c r="L768" s="9" t="s">
        <v>1556</v>
      </c>
      <c r="M768" s="2" t="s">
        <v>86</v>
      </c>
      <c r="N768" s="2" t="s">
        <v>332</v>
      </c>
      <c r="O768" s="5">
        <v>1</v>
      </c>
      <c r="P768" s="4">
        <v>45349</v>
      </c>
      <c r="Q768" s="4">
        <f t="shared" si="46"/>
        <v>45715</v>
      </c>
      <c r="R768" s="2" t="s">
        <v>332</v>
      </c>
      <c r="S768" s="15" t="s">
        <v>2667</v>
      </c>
      <c r="T768" s="12">
        <v>180</v>
      </c>
      <c r="U768" s="12">
        <f t="shared" si="47"/>
        <v>180</v>
      </c>
      <c r="V768" s="15" t="s">
        <v>3361</v>
      </c>
      <c r="W768" s="13" t="s">
        <v>800</v>
      </c>
      <c r="X768" s="13" t="s">
        <v>802</v>
      </c>
      <c r="Y768" s="2" t="s">
        <v>89</v>
      </c>
      <c r="Z768" s="13" t="s">
        <v>802</v>
      </c>
      <c r="AA768" s="2" t="s">
        <v>803</v>
      </c>
      <c r="AB768" s="3">
        <v>45387</v>
      </c>
      <c r="AC768" s="2" t="s">
        <v>332</v>
      </c>
    </row>
    <row r="769" spans="1:29" ht="75" customHeight="1" x14ac:dyDescent="0.25">
      <c r="A769" s="2">
        <v>2024</v>
      </c>
      <c r="B769" s="3">
        <v>45292</v>
      </c>
      <c r="C769" s="3">
        <v>45382</v>
      </c>
      <c r="D769" s="2" t="s">
        <v>75</v>
      </c>
      <c r="E769" s="7" t="s">
        <v>1340</v>
      </c>
      <c r="F769" s="5" t="s">
        <v>1531</v>
      </c>
      <c r="G769" s="8" t="s">
        <v>1532</v>
      </c>
      <c r="H769" s="16" t="s">
        <v>1533</v>
      </c>
      <c r="I769" s="17" t="s">
        <v>84</v>
      </c>
      <c r="J769" s="9" t="s">
        <v>1555</v>
      </c>
      <c r="K769" s="9" t="s">
        <v>391</v>
      </c>
      <c r="L769" s="9" t="s">
        <v>1556</v>
      </c>
      <c r="M769" s="2" t="s">
        <v>86</v>
      </c>
      <c r="N769" s="2" t="s">
        <v>332</v>
      </c>
      <c r="O769" s="5">
        <v>1</v>
      </c>
      <c r="P769" s="4">
        <v>45350</v>
      </c>
      <c r="Q769" s="4">
        <f t="shared" si="46"/>
        <v>45716</v>
      </c>
      <c r="R769" s="2" t="s">
        <v>332</v>
      </c>
      <c r="S769" s="15" t="s">
        <v>2668</v>
      </c>
      <c r="T769" s="12">
        <v>180</v>
      </c>
      <c r="U769" s="12">
        <f t="shared" si="47"/>
        <v>180</v>
      </c>
      <c r="V769" s="15" t="s">
        <v>3362</v>
      </c>
      <c r="W769" s="13" t="s">
        <v>800</v>
      </c>
      <c r="X769" s="13" t="s">
        <v>802</v>
      </c>
      <c r="Y769" s="2" t="s">
        <v>89</v>
      </c>
      <c r="Z769" s="13" t="s">
        <v>802</v>
      </c>
      <c r="AA769" s="2" t="s">
        <v>803</v>
      </c>
      <c r="AB769" s="3">
        <v>45387</v>
      </c>
      <c r="AC769" s="2" t="s">
        <v>332</v>
      </c>
    </row>
    <row r="770" spans="1:29" ht="75" customHeight="1" x14ac:dyDescent="0.25">
      <c r="A770" s="2">
        <v>2024</v>
      </c>
      <c r="B770" s="3">
        <v>45292</v>
      </c>
      <c r="C770" s="3">
        <v>45382</v>
      </c>
      <c r="D770" s="2" t="s">
        <v>75</v>
      </c>
      <c r="E770" s="7" t="s">
        <v>1341</v>
      </c>
      <c r="F770" s="5" t="s">
        <v>1531</v>
      </c>
      <c r="G770" s="8" t="s">
        <v>1532</v>
      </c>
      <c r="H770" s="16" t="s">
        <v>1533</v>
      </c>
      <c r="I770" s="17" t="s">
        <v>84</v>
      </c>
      <c r="J770" s="9" t="s">
        <v>1555</v>
      </c>
      <c r="K770" s="9" t="s">
        <v>391</v>
      </c>
      <c r="L770" s="9" t="s">
        <v>1556</v>
      </c>
      <c r="M770" s="2" t="s">
        <v>86</v>
      </c>
      <c r="N770" s="2" t="s">
        <v>332</v>
      </c>
      <c r="O770" s="5">
        <v>1</v>
      </c>
      <c r="P770" s="4">
        <v>45350</v>
      </c>
      <c r="Q770" s="4">
        <f t="shared" si="46"/>
        <v>45716</v>
      </c>
      <c r="R770" s="2" t="s">
        <v>332</v>
      </c>
      <c r="S770" s="15" t="s">
        <v>2669</v>
      </c>
      <c r="T770" s="12">
        <v>180</v>
      </c>
      <c r="U770" s="12">
        <f t="shared" si="47"/>
        <v>180</v>
      </c>
      <c r="V770" s="15" t="s">
        <v>3363</v>
      </c>
      <c r="W770" s="13" t="s">
        <v>800</v>
      </c>
      <c r="X770" s="13" t="s">
        <v>802</v>
      </c>
      <c r="Y770" s="2" t="s">
        <v>89</v>
      </c>
      <c r="Z770" s="13" t="s">
        <v>802</v>
      </c>
      <c r="AA770" s="2" t="s">
        <v>803</v>
      </c>
      <c r="AB770" s="3">
        <v>45387</v>
      </c>
      <c r="AC770" s="2" t="s">
        <v>332</v>
      </c>
    </row>
    <row r="771" spans="1:29" ht="75" customHeight="1" x14ac:dyDescent="0.25">
      <c r="A771" s="2">
        <v>2024</v>
      </c>
      <c r="B771" s="3">
        <v>45292</v>
      </c>
      <c r="C771" s="3">
        <v>45382</v>
      </c>
      <c r="D771" s="2" t="s">
        <v>75</v>
      </c>
      <c r="E771" s="7" t="s">
        <v>1342</v>
      </c>
      <c r="F771" s="5" t="s">
        <v>1531</v>
      </c>
      <c r="G771" s="8" t="s">
        <v>1532</v>
      </c>
      <c r="H771" s="16" t="s">
        <v>1533</v>
      </c>
      <c r="I771" s="17" t="s">
        <v>84</v>
      </c>
      <c r="J771" s="9" t="s">
        <v>1555</v>
      </c>
      <c r="K771" s="9" t="s">
        <v>391</v>
      </c>
      <c r="L771" s="9" t="s">
        <v>1556</v>
      </c>
      <c r="M771" s="2" t="s">
        <v>86</v>
      </c>
      <c r="N771" s="2" t="s">
        <v>332</v>
      </c>
      <c r="O771" s="5">
        <v>1</v>
      </c>
      <c r="P771" s="4">
        <v>45350</v>
      </c>
      <c r="Q771" s="4">
        <f t="shared" si="46"/>
        <v>45716</v>
      </c>
      <c r="R771" s="2" t="s">
        <v>332</v>
      </c>
      <c r="S771" s="15" t="s">
        <v>2670</v>
      </c>
      <c r="T771" s="12">
        <v>180</v>
      </c>
      <c r="U771" s="12">
        <f t="shared" si="47"/>
        <v>180</v>
      </c>
      <c r="V771" s="15" t="s">
        <v>3364</v>
      </c>
      <c r="W771" s="13" t="s">
        <v>800</v>
      </c>
      <c r="X771" s="13" t="s">
        <v>802</v>
      </c>
      <c r="Y771" s="2" t="s">
        <v>89</v>
      </c>
      <c r="Z771" s="13" t="s">
        <v>802</v>
      </c>
      <c r="AA771" s="2" t="s">
        <v>803</v>
      </c>
      <c r="AB771" s="3">
        <v>45387</v>
      </c>
      <c r="AC771" s="2" t="s">
        <v>332</v>
      </c>
    </row>
    <row r="772" spans="1:29" ht="75" customHeight="1" x14ac:dyDescent="0.25">
      <c r="A772" s="2">
        <v>2024</v>
      </c>
      <c r="B772" s="3">
        <v>45292</v>
      </c>
      <c r="C772" s="3">
        <v>45382</v>
      </c>
      <c r="D772" s="2" t="s">
        <v>75</v>
      </c>
      <c r="E772" s="7" t="s">
        <v>1343</v>
      </c>
      <c r="F772" s="5" t="s">
        <v>1531</v>
      </c>
      <c r="G772" s="8" t="s">
        <v>1532</v>
      </c>
      <c r="H772" s="16" t="s">
        <v>1533</v>
      </c>
      <c r="I772" s="17" t="s">
        <v>84</v>
      </c>
      <c r="J772" s="9" t="s">
        <v>1555</v>
      </c>
      <c r="K772" s="9" t="s">
        <v>391</v>
      </c>
      <c r="L772" s="9" t="s">
        <v>1556</v>
      </c>
      <c r="M772" s="2" t="s">
        <v>86</v>
      </c>
      <c r="N772" s="2" t="s">
        <v>332</v>
      </c>
      <c r="O772" s="5">
        <v>1</v>
      </c>
      <c r="P772" s="4">
        <v>45350</v>
      </c>
      <c r="Q772" s="4">
        <f t="shared" si="46"/>
        <v>45716</v>
      </c>
      <c r="R772" s="2" t="s">
        <v>332</v>
      </c>
      <c r="S772" s="15" t="s">
        <v>2671</v>
      </c>
      <c r="T772" s="12">
        <v>180</v>
      </c>
      <c r="U772" s="12">
        <f t="shared" si="47"/>
        <v>180</v>
      </c>
      <c r="V772" s="15" t="s">
        <v>3365</v>
      </c>
      <c r="W772" s="13" t="s">
        <v>800</v>
      </c>
      <c r="X772" s="13" t="s">
        <v>802</v>
      </c>
      <c r="Y772" s="2" t="s">
        <v>89</v>
      </c>
      <c r="Z772" s="13" t="s">
        <v>802</v>
      </c>
      <c r="AA772" s="2" t="s">
        <v>803</v>
      </c>
      <c r="AB772" s="3">
        <v>45387</v>
      </c>
      <c r="AC772" s="2" t="s">
        <v>332</v>
      </c>
    </row>
    <row r="773" spans="1:29" ht="75" customHeight="1" x14ac:dyDescent="0.25">
      <c r="A773" s="2">
        <v>2024</v>
      </c>
      <c r="B773" s="3">
        <v>45292</v>
      </c>
      <c r="C773" s="3">
        <v>45382</v>
      </c>
      <c r="D773" s="2" t="s">
        <v>75</v>
      </c>
      <c r="E773" s="7" t="s">
        <v>1344</v>
      </c>
      <c r="F773" s="5" t="s">
        <v>1531</v>
      </c>
      <c r="G773" s="8" t="s">
        <v>1532</v>
      </c>
      <c r="H773" s="16" t="s">
        <v>1533</v>
      </c>
      <c r="I773" s="17" t="s">
        <v>84</v>
      </c>
      <c r="J773" s="9" t="s">
        <v>1555</v>
      </c>
      <c r="K773" s="9" t="s">
        <v>391</v>
      </c>
      <c r="L773" s="9" t="s">
        <v>1556</v>
      </c>
      <c r="M773" s="2" t="s">
        <v>86</v>
      </c>
      <c r="N773" s="2" t="s">
        <v>332</v>
      </c>
      <c r="O773" s="5">
        <v>1</v>
      </c>
      <c r="P773" s="4">
        <v>45350</v>
      </c>
      <c r="Q773" s="4">
        <f t="shared" si="46"/>
        <v>45716</v>
      </c>
      <c r="R773" s="2" t="s">
        <v>332</v>
      </c>
      <c r="S773" s="15" t="s">
        <v>2672</v>
      </c>
      <c r="T773" s="12">
        <v>180</v>
      </c>
      <c r="U773" s="12">
        <f t="shared" si="47"/>
        <v>180</v>
      </c>
      <c r="V773" s="15" t="s">
        <v>2958</v>
      </c>
      <c r="W773" s="13" t="s">
        <v>800</v>
      </c>
      <c r="X773" s="13" t="s">
        <v>802</v>
      </c>
      <c r="Y773" s="2" t="s">
        <v>89</v>
      </c>
      <c r="Z773" s="13" t="s">
        <v>802</v>
      </c>
      <c r="AA773" s="2" t="s">
        <v>803</v>
      </c>
      <c r="AB773" s="3">
        <v>45387</v>
      </c>
      <c r="AC773" s="2" t="s">
        <v>332</v>
      </c>
    </row>
    <row r="774" spans="1:29" ht="75" customHeight="1" x14ac:dyDescent="0.25">
      <c r="A774" s="2">
        <v>2024</v>
      </c>
      <c r="B774" s="3">
        <v>45292</v>
      </c>
      <c r="C774" s="3">
        <v>45382</v>
      </c>
      <c r="D774" s="2" t="s">
        <v>75</v>
      </c>
      <c r="E774" s="7" t="s">
        <v>1345</v>
      </c>
      <c r="F774" s="5" t="s">
        <v>1531</v>
      </c>
      <c r="G774" s="8" t="s">
        <v>1532</v>
      </c>
      <c r="H774" s="16" t="s">
        <v>1533</v>
      </c>
      <c r="I774" s="17" t="s">
        <v>84</v>
      </c>
      <c r="J774" s="9" t="s">
        <v>1555</v>
      </c>
      <c r="K774" s="9" t="s">
        <v>391</v>
      </c>
      <c r="L774" s="9" t="s">
        <v>1556</v>
      </c>
      <c r="M774" s="2" t="s">
        <v>86</v>
      </c>
      <c r="N774" s="2" t="s">
        <v>332</v>
      </c>
      <c r="O774" s="5">
        <v>1</v>
      </c>
      <c r="P774" s="4">
        <v>45350</v>
      </c>
      <c r="Q774" s="4">
        <f t="shared" si="46"/>
        <v>45716</v>
      </c>
      <c r="R774" s="2" t="s">
        <v>332</v>
      </c>
      <c r="S774" s="15" t="s">
        <v>2673</v>
      </c>
      <c r="T774" s="12">
        <v>180</v>
      </c>
      <c r="U774" s="12">
        <f t="shared" si="47"/>
        <v>180</v>
      </c>
      <c r="V774" s="15" t="s">
        <v>3366</v>
      </c>
      <c r="W774" s="13" t="s">
        <v>800</v>
      </c>
      <c r="X774" s="13" t="s">
        <v>802</v>
      </c>
      <c r="Y774" s="2" t="s">
        <v>89</v>
      </c>
      <c r="Z774" s="13" t="s">
        <v>802</v>
      </c>
      <c r="AA774" s="2" t="s">
        <v>803</v>
      </c>
      <c r="AB774" s="3">
        <v>45387</v>
      </c>
      <c r="AC774" s="2" t="s">
        <v>332</v>
      </c>
    </row>
    <row r="775" spans="1:29" ht="75" customHeight="1" x14ac:dyDescent="0.25">
      <c r="A775" s="2">
        <v>2024</v>
      </c>
      <c r="B775" s="3">
        <v>45292</v>
      </c>
      <c r="C775" s="3">
        <v>45382</v>
      </c>
      <c r="D775" s="2" t="s">
        <v>75</v>
      </c>
      <c r="E775" s="7" t="s">
        <v>1346</v>
      </c>
      <c r="F775" s="5" t="s">
        <v>1531</v>
      </c>
      <c r="G775" s="8" t="s">
        <v>1532</v>
      </c>
      <c r="H775" s="16" t="s">
        <v>1533</v>
      </c>
      <c r="I775" s="17" t="s">
        <v>84</v>
      </c>
      <c r="J775" s="9" t="s">
        <v>370</v>
      </c>
      <c r="K775" s="9" t="s">
        <v>365</v>
      </c>
      <c r="L775" s="9" t="s">
        <v>371</v>
      </c>
      <c r="M775" s="2" t="s">
        <v>86</v>
      </c>
      <c r="N775" s="2" t="s">
        <v>332</v>
      </c>
      <c r="O775" s="5">
        <v>1</v>
      </c>
      <c r="P775" s="4">
        <v>45350</v>
      </c>
      <c r="Q775" s="4">
        <f t="shared" si="46"/>
        <v>45716</v>
      </c>
      <c r="R775" s="2" t="s">
        <v>332</v>
      </c>
      <c r="S775" s="15" t="s">
        <v>2674</v>
      </c>
      <c r="T775" s="12">
        <v>270</v>
      </c>
      <c r="U775" s="12">
        <f t="shared" si="47"/>
        <v>270</v>
      </c>
      <c r="V775" s="15" t="s">
        <v>791</v>
      </c>
      <c r="W775" s="13" t="s">
        <v>800</v>
      </c>
      <c r="X775" s="13" t="s">
        <v>802</v>
      </c>
      <c r="Y775" s="2" t="s">
        <v>89</v>
      </c>
      <c r="Z775" s="13" t="s">
        <v>802</v>
      </c>
      <c r="AA775" s="2" t="s">
        <v>803</v>
      </c>
      <c r="AB775" s="3">
        <v>45387</v>
      </c>
      <c r="AC775" s="2" t="s">
        <v>332</v>
      </c>
    </row>
    <row r="776" spans="1:29" ht="75" customHeight="1" x14ac:dyDescent="0.25">
      <c r="A776" s="2">
        <v>2024</v>
      </c>
      <c r="B776" s="3">
        <v>45292</v>
      </c>
      <c r="C776" s="3">
        <v>45382</v>
      </c>
      <c r="D776" s="2" t="s">
        <v>75</v>
      </c>
      <c r="E776" s="7" t="s">
        <v>1347</v>
      </c>
      <c r="F776" s="5" t="s">
        <v>1531</v>
      </c>
      <c r="G776" s="8" t="s">
        <v>1532</v>
      </c>
      <c r="H776" s="16" t="s">
        <v>1533</v>
      </c>
      <c r="I776" s="17" t="s">
        <v>84</v>
      </c>
      <c r="J776" s="9" t="s">
        <v>370</v>
      </c>
      <c r="K776" s="9" t="s">
        <v>365</v>
      </c>
      <c r="L776" s="9" t="s">
        <v>371</v>
      </c>
      <c r="M776" s="2" t="s">
        <v>86</v>
      </c>
      <c r="N776" s="2" t="s">
        <v>332</v>
      </c>
      <c r="O776" s="5">
        <v>1</v>
      </c>
      <c r="P776" s="4">
        <v>45350</v>
      </c>
      <c r="Q776" s="4">
        <f t="shared" si="46"/>
        <v>45716</v>
      </c>
      <c r="R776" s="2" t="s">
        <v>332</v>
      </c>
      <c r="S776" s="15" t="s">
        <v>2675</v>
      </c>
      <c r="T776" s="12">
        <v>270</v>
      </c>
      <c r="U776" s="12">
        <f t="shared" si="47"/>
        <v>270</v>
      </c>
      <c r="V776" s="15" t="s">
        <v>790</v>
      </c>
      <c r="W776" s="13" t="s">
        <v>800</v>
      </c>
      <c r="X776" s="13" t="s">
        <v>802</v>
      </c>
      <c r="Y776" s="2" t="s">
        <v>89</v>
      </c>
      <c r="Z776" s="13" t="s">
        <v>802</v>
      </c>
      <c r="AA776" s="2" t="s">
        <v>803</v>
      </c>
      <c r="AB776" s="3">
        <v>45387</v>
      </c>
      <c r="AC776" s="2" t="s">
        <v>332</v>
      </c>
    </row>
    <row r="777" spans="1:29" ht="75" customHeight="1" x14ac:dyDescent="0.25">
      <c r="A777" s="2">
        <v>2024</v>
      </c>
      <c r="B777" s="3">
        <v>45292</v>
      </c>
      <c r="C777" s="3">
        <v>45382</v>
      </c>
      <c r="D777" s="2" t="s">
        <v>75</v>
      </c>
      <c r="E777" s="7" t="s">
        <v>1348</v>
      </c>
      <c r="F777" s="5" t="s">
        <v>1531</v>
      </c>
      <c r="G777" s="8" t="s">
        <v>1532</v>
      </c>
      <c r="H777" s="16" t="s">
        <v>1533</v>
      </c>
      <c r="I777" s="17" t="s">
        <v>84</v>
      </c>
      <c r="J777" s="9" t="s">
        <v>370</v>
      </c>
      <c r="K777" s="9" t="s">
        <v>365</v>
      </c>
      <c r="L777" s="9" t="s">
        <v>371</v>
      </c>
      <c r="M777" s="2" t="s">
        <v>86</v>
      </c>
      <c r="N777" s="2" t="s">
        <v>332</v>
      </c>
      <c r="O777" s="5">
        <v>1</v>
      </c>
      <c r="P777" s="4">
        <v>45350</v>
      </c>
      <c r="Q777" s="4">
        <f t="shared" si="46"/>
        <v>45716</v>
      </c>
      <c r="R777" s="2" t="s">
        <v>332</v>
      </c>
      <c r="S777" s="15" t="s">
        <v>2676</v>
      </c>
      <c r="T777" s="12">
        <v>270</v>
      </c>
      <c r="U777" s="12">
        <f t="shared" si="47"/>
        <v>270</v>
      </c>
      <c r="V777" s="15" t="s">
        <v>789</v>
      </c>
      <c r="W777" s="13" t="s">
        <v>800</v>
      </c>
      <c r="X777" s="13" t="s">
        <v>802</v>
      </c>
      <c r="Y777" s="2" t="s">
        <v>89</v>
      </c>
      <c r="Z777" s="13" t="s">
        <v>802</v>
      </c>
      <c r="AA777" s="2" t="s">
        <v>803</v>
      </c>
      <c r="AB777" s="3">
        <v>45387</v>
      </c>
      <c r="AC777" s="2" t="s">
        <v>332</v>
      </c>
    </row>
    <row r="778" spans="1:29" ht="75" customHeight="1" x14ac:dyDescent="0.25">
      <c r="A778" s="2">
        <v>2024</v>
      </c>
      <c r="B778" s="3">
        <v>45292</v>
      </c>
      <c r="C778" s="3">
        <v>45382</v>
      </c>
      <c r="D778" s="2" t="s">
        <v>75</v>
      </c>
      <c r="E778" s="7" t="s">
        <v>1349</v>
      </c>
      <c r="F778" s="5" t="s">
        <v>1531</v>
      </c>
      <c r="G778" s="8" t="s">
        <v>1532</v>
      </c>
      <c r="H778" s="16" t="s">
        <v>1533</v>
      </c>
      <c r="I778" s="17" t="s">
        <v>84</v>
      </c>
      <c r="J778" s="9" t="s">
        <v>370</v>
      </c>
      <c r="K778" s="9" t="s">
        <v>365</v>
      </c>
      <c r="L778" s="9" t="s">
        <v>371</v>
      </c>
      <c r="M778" s="2" t="s">
        <v>86</v>
      </c>
      <c r="N778" s="2" t="s">
        <v>332</v>
      </c>
      <c r="O778" s="5">
        <v>1</v>
      </c>
      <c r="P778" s="4">
        <v>45350</v>
      </c>
      <c r="Q778" s="4">
        <f>P778+366</f>
        <v>45716</v>
      </c>
      <c r="R778" s="2" t="s">
        <v>332</v>
      </c>
      <c r="S778" s="15" t="s">
        <v>2677</v>
      </c>
      <c r="T778" s="12">
        <v>270</v>
      </c>
      <c r="U778" s="12">
        <f t="shared" si="47"/>
        <v>270</v>
      </c>
      <c r="V778" s="15" t="s">
        <v>788</v>
      </c>
      <c r="W778" s="13" t="s">
        <v>800</v>
      </c>
      <c r="X778" s="13" t="s">
        <v>802</v>
      </c>
      <c r="Y778" s="2" t="s">
        <v>89</v>
      </c>
      <c r="Z778" s="13" t="s">
        <v>802</v>
      </c>
      <c r="AA778" s="2" t="s">
        <v>803</v>
      </c>
      <c r="AB778" s="3">
        <v>45387</v>
      </c>
      <c r="AC778" s="2" t="s">
        <v>332</v>
      </c>
    </row>
    <row r="779" spans="1:29" ht="75" customHeight="1" x14ac:dyDescent="0.25">
      <c r="A779" s="2">
        <v>2024</v>
      </c>
      <c r="B779" s="3">
        <v>45292</v>
      </c>
      <c r="C779" s="3">
        <v>45382</v>
      </c>
      <c r="D779" s="2" t="s">
        <v>75</v>
      </c>
      <c r="E779" s="7" t="s">
        <v>1350</v>
      </c>
      <c r="F779" s="5" t="s">
        <v>1531</v>
      </c>
      <c r="G779" s="8" t="s">
        <v>1532</v>
      </c>
      <c r="H779" s="16" t="s">
        <v>1533</v>
      </c>
      <c r="I779" s="17" t="s">
        <v>84</v>
      </c>
      <c r="J779" s="9" t="s">
        <v>1555</v>
      </c>
      <c r="K779" s="9" t="s">
        <v>391</v>
      </c>
      <c r="L779" s="9" t="s">
        <v>1556</v>
      </c>
      <c r="M779" s="2" t="s">
        <v>86</v>
      </c>
      <c r="N779" s="2" t="s">
        <v>332</v>
      </c>
      <c r="O779" s="5">
        <v>1</v>
      </c>
      <c r="P779" s="4">
        <v>45350</v>
      </c>
      <c r="Q779" s="4">
        <f t="shared" ref="Q779:Q822" si="48">P779+366</f>
        <v>45716</v>
      </c>
      <c r="R779" s="2" t="s">
        <v>332</v>
      </c>
      <c r="S779" s="15" t="s">
        <v>2678</v>
      </c>
      <c r="T779" s="12">
        <v>180</v>
      </c>
      <c r="U779" s="12">
        <f t="shared" si="47"/>
        <v>180</v>
      </c>
      <c r="V779" s="15" t="s">
        <v>3367</v>
      </c>
      <c r="W779" s="13" t="s">
        <v>800</v>
      </c>
      <c r="X779" s="13" t="s">
        <v>802</v>
      </c>
      <c r="Y779" s="2" t="s">
        <v>89</v>
      </c>
      <c r="Z779" s="13" t="s">
        <v>802</v>
      </c>
      <c r="AA779" s="2" t="s">
        <v>803</v>
      </c>
      <c r="AB779" s="3">
        <v>45387</v>
      </c>
      <c r="AC779" s="2" t="s">
        <v>332</v>
      </c>
    </row>
    <row r="780" spans="1:29" ht="75" customHeight="1" x14ac:dyDescent="0.25">
      <c r="A780" s="2">
        <v>2024</v>
      </c>
      <c r="B780" s="3">
        <v>45292</v>
      </c>
      <c r="C780" s="3">
        <v>45382</v>
      </c>
      <c r="D780" s="2" t="s">
        <v>75</v>
      </c>
      <c r="E780" s="7" t="s">
        <v>1351</v>
      </c>
      <c r="F780" s="5" t="s">
        <v>1531</v>
      </c>
      <c r="G780" s="8" t="s">
        <v>1532</v>
      </c>
      <c r="H780" s="16" t="s">
        <v>1533</v>
      </c>
      <c r="I780" s="17" t="s">
        <v>84</v>
      </c>
      <c r="J780" s="9" t="s">
        <v>1555</v>
      </c>
      <c r="K780" s="9" t="s">
        <v>391</v>
      </c>
      <c r="L780" s="9" t="s">
        <v>1556</v>
      </c>
      <c r="M780" s="2" t="s">
        <v>86</v>
      </c>
      <c r="N780" s="2" t="s">
        <v>332</v>
      </c>
      <c r="O780" s="5">
        <v>1</v>
      </c>
      <c r="P780" s="4">
        <v>45350</v>
      </c>
      <c r="Q780" s="4">
        <f t="shared" si="48"/>
        <v>45716</v>
      </c>
      <c r="R780" s="2" t="s">
        <v>332</v>
      </c>
      <c r="S780" s="15" t="s">
        <v>2679</v>
      </c>
      <c r="T780" s="12">
        <v>180</v>
      </c>
      <c r="U780" s="12">
        <f t="shared" si="47"/>
        <v>180</v>
      </c>
      <c r="V780" s="15" t="s">
        <v>3368</v>
      </c>
      <c r="W780" s="13" t="s">
        <v>800</v>
      </c>
      <c r="X780" s="13" t="s">
        <v>802</v>
      </c>
      <c r="Y780" s="2" t="s">
        <v>89</v>
      </c>
      <c r="Z780" s="13" t="s">
        <v>802</v>
      </c>
      <c r="AA780" s="2" t="s">
        <v>803</v>
      </c>
      <c r="AB780" s="3">
        <v>45387</v>
      </c>
      <c r="AC780" s="2" t="s">
        <v>332</v>
      </c>
    </row>
    <row r="781" spans="1:29" ht="75" customHeight="1" x14ac:dyDescent="0.25">
      <c r="A781" s="2">
        <v>2024</v>
      </c>
      <c r="B781" s="3">
        <v>45292</v>
      </c>
      <c r="C781" s="3">
        <v>45382</v>
      </c>
      <c r="D781" s="2" t="s">
        <v>75</v>
      </c>
      <c r="E781" s="7" t="s">
        <v>1352</v>
      </c>
      <c r="F781" s="5" t="s">
        <v>1531</v>
      </c>
      <c r="G781" s="8" t="s">
        <v>1532</v>
      </c>
      <c r="H781" s="16" t="s">
        <v>1533</v>
      </c>
      <c r="I781" s="17" t="s">
        <v>84</v>
      </c>
      <c r="J781" s="9" t="s">
        <v>1555</v>
      </c>
      <c r="K781" s="9" t="s">
        <v>391</v>
      </c>
      <c r="L781" s="9" t="s">
        <v>1556</v>
      </c>
      <c r="M781" s="2" t="s">
        <v>86</v>
      </c>
      <c r="N781" s="2" t="s">
        <v>332</v>
      </c>
      <c r="O781" s="5">
        <v>1</v>
      </c>
      <c r="P781" s="4">
        <v>45350</v>
      </c>
      <c r="Q781" s="4">
        <f t="shared" si="48"/>
        <v>45716</v>
      </c>
      <c r="R781" s="2" t="s">
        <v>332</v>
      </c>
      <c r="S781" s="15" t="s">
        <v>2680</v>
      </c>
      <c r="T781" s="12">
        <v>180</v>
      </c>
      <c r="U781" s="12">
        <f t="shared" si="47"/>
        <v>180</v>
      </c>
      <c r="V781" s="15" t="s">
        <v>3369</v>
      </c>
      <c r="W781" s="13" t="s">
        <v>800</v>
      </c>
      <c r="X781" s="13" t="s">
        <v>802</v>
      </c>
      <c r="Y781" s="2" t="s">
        <v>89</v>
      </c>
      <c r="Z781" s="13" t="s">
        <v>802</v>
      </c>
      <c r="AA781" s="2" t="s">
        <v>803</v>
      </c>
      <c r="AB781" s="3">
        <v>45387</v>
      </c>
      <c r="AC781" s="2" t="s">
        <v>332</v>
      </c>
    </row>
    <row r="782" spans="1:29" ht="75" customHeight="1" x14ac:dyDescent="0.25">
      <c r="A782" s="2">
        <v>2024</v>
      </c>
      <c r="B782" s="3">
        <v>45292</v>
      </c>
      <c r="C782" s="3">
        <v>45382</v>
      </c>
      <c r="D782" s="2" t="s">
        <v>75</v>
      </c>
      <c r="E782" s="7" t="s">
        <v>1353</v>
      </c>
      <c r="F782" s="5" t="s">
        <v>1531</v>
      </c>
      <c r="G782" s="8" t="s">
        <v>1532</v>
      </c>
      <c r="H782" s="16" t="s">
        <v>1533</v>
      </c>
      <c r="I782" s="17" t="s">
        <v>84</v>
      </c>
      <c r="J782" s="9" t="s">
        <v>1555</v>
      </c>
      <c r="K782" s="9" t="s">
        <v>391</v>
      </c>
      <c r="L782" s="9" t="s">
        <v>1556</v>
      </c>
      <c r="M782" s="2" t="s">
        <v>86</v>
      </c>
      <c r="N782" s="2" t="s">
        <v>332</v>
      </c>
      <c r="O782" s="5">
        <v>1</v>
      </c>
      <c r="P782" s="4">
        <v>45350</v>
      </c>
      <c r="Q782" s="4">
        <f t="shared" si="48"/>
        <v>45716</v>
      </c>
      <c r="R782" s="2" t="s">
        <v>332</v>
      </c>
      <c r="S782" s="15" t="s">
        <v>2681</v>
      </c>
      <c r="T782" s="12">
        <v>180</v>
      </c>
      <c r="U782" s="12">
        <f t="shared" si="47"/>
        <v>180</v>
      </c>
      <c r="V782" s="15" t="s">
        <v>3370</v>
      </c>
      <c r="W782" s="13" t="s">
        <v>800</v>
      </c>
      <c r="X782" s="13" t="s">
        <v>802</v>
      </c>
      <c r="Y782" s="2" t="s">
        <v>89</v>
      </c>
      <c r="Z782" s="13" t="s">
        <v>802</v>
      </c>
      <c r="AA782" s="2" t="s">
        <v>803</v>
      </c>
      <c r="AB782" s="3">
        <v>45387</v>
      </c>
      <c r="AC782" s="2" t="s">
        <v>332</v>
      </c>
    </row>
    <row r="783" spans="1:29" ht="75" customHeight="1" x14ac:dyDescent="0.25">
      <c r="A783" s="2">
        <v>2024</v>
      </c>
      <c r="B783" s="3">
        <v>45292</v>
      </c>
      <c r="C783" s="3">
        <v>45382</v>
      </c>
      <c r="D783" s="2" t="s">
        <v>75</v>
      </c>
      <c r="E783" s="7" t="s">
        <v>1354</v>
      </c>
      <c r="F783" s="5" t="s">
        <v>1531</v>
      </c>
      <c r="G783" s="8" t="s">
        <v>1532</v>
      </c>
      <c r="H783" s="16" t="s">
        <v>1533</v>
      </c>
      <c r="I783" s="17" t="s">
        <v>84</v>
      </c>
      <c r="J783" s="9" t="s">
        <v>1555</v>
      </c>
      <c r="K783" s="9" t="s">
        <v>391</v>
      </c>
      <c r="L783" s="9" t="s">
        <v>1556</v>
      </c>
      <c r="M783" s="2" t="s">
        <v>86</v>
      </c>
      <c r="N783" s="2" t="s">
        <v>332</v>
      </c>
      <c r="O783" s="5">
        <v>1</v>
      </c>
      <c r="P783" s="4">
        <v>45350</v>
      </c>
      <c r="Q783" s="4">
        <f t="shared" si="48"/>
        <v>45716</v>
      </c>
      <c r="R783" s="2" t="s">
        <v>332</v>
      </c>
      <c r="S783" s="15" t="s">
        <v>2682</v>
      </c>
      <c r="T783" s="12">
        <v>180</v>
      </c>
      <c r="U783" s="12">
        <f t="shared" si="47"/>
        <v>180</v>
      </c>
      <c r="V783" s="15" t="s">
        <v>3371</v>
      </c>
      <c r="W783" s="13" t="s">
        <v>800</v>
      </c>
      <c r="X783" s="13" t="s">
        <v>802</v>
      </c>
      <c r="Y783" s="2" t="s">
        <v>89</v>
      </c>
      <c r="Z783" s="13" t="s">
        <v>802</v>
      </c>
      <c r="AA783" s="2" t="s">
        <v>803</v>
      </c>
      <c r="AB783" s="3">
        <v>45387</v>
      </c>
      <c r="AC783" s="2" t="s">
        <v>332</v>
      </c>
    </row>
    <row r="784" spans="1:29" ht="75" customHeight="1" x14ac:dyDescent="0.25">
      <c r="A784" s="2">
        <v>2024</v>
      </c>
      <c r="B784" s="3">
        <v>45292</v>
      </c>
      <c r="C784" s="3">
        <v>45382</v>
      </c>
      <c r="D784" s="2" t="s">
        <v>75</v>
      </c>
      <c r="E784" s="7" t="s">
        <v>1355</v>
      </c>
      <c r="F784" s="5" t="s">
        <v>1531</v>
      </c>
      <c r="G784" s="8" t="s">
        <v>1532</v>
      </c>
      <c r="H784" s="16" t="s">
        <v>1533</v>
      </c>
      <c r="I784" s="17" t="s">
        <v>84</v>
      </c>
      <c r="J784" s="9" t="s">
        <v>1555</v>
      </c>
      <c r="K784" s="9" t="s">
        <v>391</v>
      </c>
      <c r="L784" s="9" t="s">
        <v>1556</v>
      </c>
      <c r="M784" s="2" t="s">
        <v>86</v>
      </c>
      <c r="N784" s="2" t="s">
        <v>332</v>
      </c>
      <c r="O784" s="5">
        <v>1</v>
      </c>
      <c r="P784" s="4">
        <v>45350</v>
      </c>
      <c r="Q784" s="4">
        <f t="shared" si="48"/>
        <v>45716</v>
      </c>
      <c r="R784" s="2" t="s">
        <v>332</v>
      </c>
      <c r="S784" s="15" t="s">
        <v>2683</v>
      </c>
      <c r="T784" s="12">
        <v>180</v>
      </c>
      <c r="U784" s="12">
        <f t="shared" si="47"/>
        <v>180</v>
      </c>
      <c r="V784" s="15" t="s">
        <v>3372</v>
      </c>
      <c r="W784" s="13" t="s">
        <v>800</v>
      </c>
      <c r="X784" s="13" t="s">
        <v>802</v>
      </c>
      <c r="Y784" s="2" t="s">
        <v>89</v>
      </c>
      <c r="Z784" s="13" t="s">
        <v>802</v>
      </c>
      <c r="AA784" s="2" t="s">
        <v>803</v>
      </c>
      <c r="AB784" s="3">
        <v>45387</v>
      </c>
      <c r="AC784" s="2" t="s">
        <v>332</v>
      </c>
    </row>
    <row r="785" spans="1:29" ht="75" customHeight="1" x14ac:dyDescent="0.25">
      <c r="A785" s="2">
        <v>2024</v>
      </c>
      <c r="B785" s="3">
        <v>45292</v>
      </c>
      <c r="C785" s="3">
        <v>45382</v>
      </c>
      <c r="D785" s="2" t="s">
        <v>75</v>
      </c>
      <c r="E785" s="7" t="s">
        <v>1356</v>
      </c>
      <c r="F785" s="5" t="s">
        <v>1531</v>
      </c>
      <c r="G785" s="8" t="s">
        <v>1532</v>
      </c>
      <c r="H785" s="16" t="s">
        <v>1533</v>
      </c>
      <c r="I785" s="17" t="s">
        <v>84</v>
      </c>
      <c r="J785" s="9" t="s">
        <v>1555</v>
      </c>
      <c r="K785" s="9" t="s">
        <v>391</v>
      </c>
      <c r="L785" s="9" t="s">
        <v>1556</v>
      </c>
      <c r="M785" s="2" t="s">
        <v>86</v>
      </c>
      <c r="N785" s="2" t="s">
        <v>332</v>
      </c>
      <c r="O785" s="5">
        <v>1</v>
      </c>
      <c r="P785" s="4">
        <v>45350</v>
      </c>
      <c r="Q785" s="4">
        <f t="shared" si="48"/>
        <v>45716</v>
      </c>
      <c r="R785" s="2" t="s">
        <v>332</v>
      </c>
      <c r="S785" s="15" t="s">
        <v>2684</v>
      </c>
      <c r="T785" s="12">
        <v>180</v>
      </c>
      <c r="U785" s="12">
        <f t="shared" si="47"/>
        <v>180</v>
      </c>
      <c r="V785" s="15" t="s">
        <v>3373</v>
      </c>
      <c r="W785" s="13" t="s">
        <v>800</v>
      </c>
      <c r="X785" s="13" t="s">
        <v>802</v>
      </c>
      <c r="Y785" s="2" t="s">
        <v>89</v>
      </c>
      <c r="Z785" s="13" t="s">
        <v>802</v>
      </c>
      <c r="AA785" s="2" t="s">
        <v>803</v>
      </c>
      <c r="AB785" s="3">
        <v>45387</v>
      </c>
      <c r="AC785" s="2" t="s">
        <v>332</v>
      </c>
    </row>
    <row r="786" spans="1:29" ht="75" customHeight="1" x14ac:dyDescent="0.25">
      <c r="A786" s="2">
        <v>2024</v>
      </c>
      <c r="B786" s="3">
        <v>45292</v>
      </c>
      <c r="C786" s="3">
        <v>45382</v>
      </c>
      <c r="D786" s="2" t="s">
        <v>75</v>
      </c>
      <c r="E786" s="7" t="s">
        <v>1357</v>
      </c>
      <c r="F786" s="5" t="s">
        <v>1531</v>
      </c>
      <c r="G786" s="8" t="s">
        <v>1532</v>
      </c>
      <c r="H786" s="16" t="s">
        <v>1533</v>
      </c>
      <c r="I786" s="17" t="s">
        <v>84</v>
      </c>
      <c r="J786" s="9" t="s">
        <v>1555</v>
      </c>
      <c r="K786" s="9" t="s">
        <v>391</v>
      </c>
      <c r="L786" s="9" t="s">
        <v>1556</v>
      </c>
      <c r="M786" s="2" t="s">
        <v>86</v>
      </c>
      <c r="N786" s="2" t="s">
        <v>332</v>
      </c>
      <c r="O786" s="5">
        <v>1</v>
      </c>
      <c r="P786" s="4">
        <v>45350</v>
      </c>
      <c r="Q786" s="4">
        <f t="shared" si="48"/>
        <v>45716</v>
      </c>
      <c r="R786" s="2" t="s">
        <v>332</v>
      </c>
      <c r="S786" s="15" t="s">
        <v>2685</v>
      </c>
      <c r="T786" s="12">
        <v>180</v>
      </c>
      <c r="U786" s="12">
        <f t="shared" si="47"/>
        <v>180</v>
      </c>
      <c r="V786" s="15" t="s">
        <v>3374</v>
      </c>
      <c r="W786" s="13" t="s">
        <v>800</v>
      </c>
      <c r="X786" s="13" t="s">
        <v>802</v>
      </c>
      <c r="Y786" s="2" t="s">
        <v>89</v>
      </c>
      <c r="Z786" s="13" t="s">
        <v>802</v>
      </c>
      <c r="AA786" s="2" t="s">
        <v>803</v>
      </c>
      <c r="AB786" s="3">
        <v>45387</v>
      </c>
      <c r="AC786" s="2" t="s">
        <v>332</v>
      </c>
    </row>
    <row r="787" spans="1:29" ht="75" customHeight="1" x14ac:dyDescent="0.25">
      <c r="A787" s="2">
        <v>2024</v>
      </c>
      <c r="B787" s="3">
        <v>45292</v>
      </c>
      <c r="C787" s="3">
        <v>45382</v>
      </c>
      <c r="D787" s="2" t="s">
        <v>75</v>
      </c>
      <c r="E787" s="7" t="s">
        <v>1358</v>
      </c>
      <c r="F787" s="5" t="s">
        <v>1531</v>
      </c>
      <c r="G787" s="8" t="s">
        <v>1532</v>
      </c>
      <c r="H787" s="16" t="s">
        <v>1533</v>
      </c>
      <c r="I787" s="17" t="s">
        <v>84</v>
      </c>
      <c r="J787" s="9" t="s">
        <v>1555</v>
      </c>
      <c r="K787" s="9" t="s">
        <v>391</v>
      </c>
      <c r="L787" s="9" t="s">
        <v>1556</v>
      </c>
      <c r="M787" s="2" t="s">
        <v>86</v>
      </c>
      <c r="N787" s="2" t="s">
        <v>332</v>
      </c>
      <c r="O787" s="5">
        <v>1</v>
      </c>
      <c r="P787" s="4">
        <v>45350</v>
      </c>
      <c r="Q787" s="4">
        <f t="shared" si="48"/>
        <v>45716</v>
      </c>
      <c r="R787" s="2" t="s">
        <v>332</v>
      </c>
      <c r="S787" s="15" t="s">
        <v>2686</v>
      </c>
      <c r="T787" s="12">
        <v>180</v>
      </c>
      <c r="U787" s="12">
        <f t="shared" si="47"/>
        <v>180</v>
      </c>
      <c r="V787" s="15" t="s">
        <v>3375</v>
      </c>
      <c r="W787" s="13" t="s">
        <v>800</v>
      </c>
      <c r="X787" s="13" t="s">
        <v>802</v>
      </c>
      <c r="Y787" s="2" t="s">
        <v>89</v>
      </c>
      <c r="Z787" s="13" t="s">
        <v>802</v>
      </c>
      <c r="AA787" s="2" t="s">
        <v>803</v>
      </c>
      <c r="AB787" s="3">
        <v>45387</v>
      </c>
      <c r="AC787" s="2" t="s">
        <v>332</v>
      </c>
    </row>
    <row r="788" spans="1:29" ht="75" customHeight="1" x14ac:dyDescent="0.25">
      <c r="A788" s="2">
        <v>2024</v>
      </c>
      <c r="B788" s="3">
        <v>45292</v>
      </c>
      <c r="C788" s="3">
        <v>45382</v>
      </c>
      <c r="D788" s="2" t="s">
        <v>75</v>
      </c>
      <c r="E788" s="7" t="s">
        <v>1359</v>
      </c>
      <c r="F788" s="5" t="s">
        <v>1531</v>
      </c>
      <c r="G788" s="8" t="s">
        <v>1532</v>
      </c>
      <c r="H788" s="16" t="s">
        <v>1533</v>
      </c>
      <c r="I788" s="17" t="s">
        <v>84</v>
      </c>
      <c r="J788" s="9" t="s">
        <v>1555</v>
      </c>
      <c r="K788" s="9" t="s">
        <v>391</v>
      </c>
      <c r="L788" s="9" t="s">
        <v>1556</v>
      </c>
      <c r="M788" s="2" t="s">
        <v>86</v>
      </c>
      <c r="N788" s="2" t="s">
        <v>332</v>
      </c>
      <c r="O788" s="5">
        <v>1</v>
      </c>
      <c r="P788" s="4">
        <v>45350</v>
      </c>
      <c r="Q788" s="4">
        <f t="shared" si="48"/>
        <v>45716</v>
      </c>
      <c r="R788" s="2" t="s">
        <v>332</v>
      </c>
      <c r="S788" s="15" t="s">
        <v>2687</v>
      </c>
      <c r="T788" s="12">
        <v>180</v>
      </c>
      <c r="U788" s="12">
        <f t="shared" si="47"/>
        <v>180</v>
      </c>
      <c r="V788" s="15" t="s">
        <v>3376</v>
      </c>
      <c r="W788" s="13" t="s">
        <v>800</v>
      </c>
      <c r="X788" s="13" t="s">
        <v>802</v>
      </c>
      <c r="Y788" s="2" t="s">
        <v>89</v>
      </c>
      <c r="Z788" s="13" t="s">
        <v>802</v>
      </c>
      <c r="AA788" s="2" t="s">
        <v>803</v>
      </c>
      <c r="AB788" s="3">
        <v>45387</v>
      </c>
      <c r="AC788" s="2" t="s">
        <v>332</v>
      </c>
    </row>
    <row r="789" spans="1:29" ht="75" customHeight="1" x14ac:dyDescent="0.25">
      <c r="A789" s="2">
        <v>2024</v>
      </c>
      <c r="B789" s="3">
        <v>45292</v>
      </c>
      <c r="C789" s="3">
        <v>45382</v>
      </c>
      <c r="D789" s="2" t="s">
        <v>75</v>
      </c>
      <c r="E789" s="7" t="s">
        <v>1360</v>
      </c>
      <c r="F789" s="5" t="s">
        <v>1531</v>
      </c>
      <c r="G789" s="8" t="s">
        <v>1532</v>
      </c>
      <c r="H789" s="16" t="s">
        <v>1533</v>
      </c>
      <c r="I789" s="17" t="s">
        <v>84</v>
      </c>
      <c r="J789" s="9" t="s">
        <v>1555</v>
      </c>
      <c r="K789" s="9" t="s">
        <v>391</v>
      </c>
      <c r="L789" s="9" t="s">
        <v>1556</v>
      </c>
      <c r="M789" s="2" t="s">
        <v>86</v>
      </c>
      <c r="N789" s="2" t="s">
        <v>332</v>
      </c>
      <c r="O789" s="5">
        <v>1</v>
      </c>
      <c r="P789" s="4">
        <v>45349</v>
      </c>
      <c r="Q789" s="4">
        <f t="shared" si="48"/>
        <v>45715</v>
      </c>
      <c r="R789" s="2" t="s">
        <v>332</v>
      </c>
      <c r="S789" s="15" t="s">
        <v>2688</v>
      </c>
      <c r="T789" s="12">
        <v>180</v>
      </c>
      <c r="U789" s="12">
        <f t="shared" si="47"/>
        <v>180</v>
      </c>
      <c r="V789" s="15" t="s">
        <v>3377</v>
      </c>
      <c r="W789" s="13" t="s">
        <v>800</v>
      </c>
      <c r="X789" s="13" t="s">
        <v>802</v>
      </c>
      <c r="Y789" s="2" t="s">
        <v>89</v>
      </c>
      <c r="Z789" s="13" t="s">
        <v>802</v>
      </c>
      <c r="AA789" s="2" t="s">
        <v>803</v>
      </c>
      <c r="AB789" s="3">
        <v>45387</v>
      </c>
      <c r="AC789" s="2" t="s">
        <v>332</v>
      </c>
    </row>
    <row r="790" spans="1:29" ht="75" customHeight="1" x14ac:dyDescent="0.25">
      <c r="A790" s="2">
        <v>2024</v>
      </c>
      <c r="B790" s="3">
        <v>45292</v>
      </c>
      <c r="C790" s="3">
        <v>45382</v>
      </c>
      <c r="D790" s="2" t="s">
        <v>75</v>
      </c>
      <c r="E790" s="7" t="s">
        <v>1361</v>
      </c>
      <c r="F790" s="5" t="s">
        <v>1531</v>
      </c>
      <c r="G790" s="8" t="s">
        <v>1532</v>
      </c>
      <c r="H790" s="16" t="s">
        <v>1533</v>
      </c>
      <c r="I790" s="17" t="s">
        <v>84</v>
      </c>
      <c r="J790" s="9" t="s">
        <v>1555</v>
      </c>
      <c r="K790" s="9" t="s">
        <v>391</v>
      </c>
      <c r="L790" s="9" t="s">
        <v>1556</v>
      </c>
      <c r="M790" s="2" t="s">
        <v>86</v>
      </c>
      <c r="N790" s="2" t="s">
        <v>332</v>
      </c>
      <c r="O790" s="5">
        <v>1</v>
      </c>
      <c r="P790" s="4">
        <v>45349</v>
      </c>
      <c r="Q790" s="4">
        <f t="shared" si="48"/>
        <v>45715</v>
      </c>
      <c r="R790" s="2" t="s">
        <v>332</v>
      </c>
      <c r="S790" s="15" t="s">
        <v>2689</v>
      </c>
      <c r="T790" s="12">
        <v>180</v>
      </c>
      <c r="U790" s="12">
        <f t="shared" si="47"/>
        <v>180</v>
      </c>
      <c r="V790" s="15" t="s">
        <v>3378</v>
      </c>
      <c r="W790" s="13" t="s">
        <v>800</v>
      </c>
      <c r="X790" s="13" t="s">
        <v>802</v>
      </c>
      <c r="Y790" s="2" t="s">
        <v>89</v>
      </c>
      <c r="Z790" s="13" t="s">
        <v>802</v>
      </c>
      <c r="AA790" s="2" t="s">
        <v>803</v>
      </c>
      <c r="AB790" s="3">
        <v>45387</v>
      </c>
      <c r="AC790" s="2" t="s">
        <v>332</v>
      </c>
    </row>
    <row r="791" spans="1:29" ht="75" customHeight="1" x14ac:dyDescent="0.25">
      <c r="A791" s="2">
        <v>2024</v>
      </c>
      <c r="B791" s="3">
        <v>45292</v>
      </c>
      <c r="C791" s="3">
        <v>45382</v>
      </c>
      <c r="D791" s="2" t="s">
        <v>75</v>
      </c>
      <c r="E791" s="7" t="s">
        <v>1362</v>
      </c>
      <c r="F791" s="5" t="s">
        <v>1531</v>
      </c>
      <c r="G791" s="8" t="s">
        <v>1532</v>
      </c>
      <c r="H791" s="16" t="s">
        <v>1533</v>
      </c>
      <c r="I791" s="17" t="s">
        <v>84</v>
      </c>
      <c r="J791" s="9" t="s">
        <v>1555</v>
      </c>
      <c r="K791" s="9" t="s">
        <v>391</v>
      </c>
      <c r="L791" s="9" t="s">
        <v>1556</v>
      </c>
      <c r="M791" s="2" t="s">
        <v>86</v>
      </c>
      <c r="N791" s="2" t="s">
        <v>332</v>
      </c>
      <c r="O791" s="5">
        <v>1</v>
      </c>
      <c r="P791" s="4">
        <v>45349</v>
      </c>
      <c r="Q791" s="4">
        <f t="shared" si="48"/>
        <v>45715</v>
      </c>
      <c r="R791" s="2" t="s">
        <v>332</v>
      </c>
      <c r="S791" s="15" t="s">
        <v>2690</v>
      </c>
      <c r="T791" s="12">
        <v>180</v>
      </c>
      <c r="U791" s="12">
        <f t="shared" si="47"/>
        <v>180</v>
      </c>
      <c r="V791" s="15" t="s">
        <v>3379</v>
      </c>
      <c r="W791" s="13" t="s">
        <v>800</v>
      </c>
      <c r="X791" s="13" t="s">
        <v>802</v>
      </c>
      <c r="Y791" s="2" t="s">
        <v>89</v>
      </c>
      <c r="Z791" s="13" t="s">
        <v>802</v>
      </c>
      <c r="AA791" s="2" t="s">
        <v>803</v>
      </c>
      <c r="AB791" s="3">
        <v>45387</v>
      </c>
      <c r="AC791" s="2" t="s">
        <v>332</v>
      </c>
    </row>
    <row r="792" spans="1:29" ht="75" customHeight="1" x14ac:dyDescent="0.25">
      <c r="A792" s="2">
        <v>2024</v>
      </c>
      <c r="B792" s="3">
        <v>45292</v>
      </c>
      <c r="C792" s="3">
        <v>45382</v>
      </c>
      <c r="D792" s="2" t="s">
        <v>75</v>
      </c>
      <c r="E792" s="7" t="s">
        <v>1363</v>
      </c>
      <c r="F792" s="5" t="s">
        <v>1531</v>
      </c>
      <c r="G792" s="8" t="s">
        <v>1532</v>
      </c>
      <c r="H792" s="16" t="s">
        <v>1533</v>
      </c>
      <c r="I792" s="17" t="s">
        <v>84</v>
      </c>
      <c r="J792" s="9" t="s">
        <v>1555</v>
      </c>
      <c r="K792" s="9" t="s">
        <v>391</v>
      </c>
      <c r="L792" s="9" t="s">
        <v>1556</v>
      </c>
      <c r="M792" s="2" t="s">
        <v>86</v>
      </c>
      <c r="N792" s="2" t="s">
        <v>332</v>
      </c>
      <c r="O792" s="5">
        <v>1</v>
      </c>
      <c r="P792" s="4">
        <v>45349</v>
      </c>
      <c r="Q792" s="4">
        <f t="shared" si="48"/>
        <v>45715</v>
      </c>
      <c r="R792" s="2" t="s">
        <v>332</v>
      </c>
      <c r="S792" s="15" t="s">
        <v>2691</v>
      </c>
      <c r="T792" s="12">
        <v>180</v>
      </c>
      <c r="U792" s="12">
        <f t="shared" si="47"/>
        <v>180</v>
      </c>
      <c r="V792" s="15" t="s">
        <v>3380</v>
      </c>
      <c r="W792" s="13" t="s">
        <v>800</v>
      </c>
      <c r="X792" s="13" t="s">
        <v>802</v>
      </c>
      <c r="Y792" s="2" t="s">
        <v>89</v>
      </c>
      <c r="Z792" s="13" t="s">
        <v>802</v>
      </c>
      <c r="AA792" s="2" t="s">
        <v>803</v>
      </c>
      <c r="AB792" s="3">
        <v>45387</v>
      </c>
      <c r="AC792" s="2" t="s">
        <v>332</v>
      </c>
    </row>
    <row r="793" spans="1:29" ht="75" customHeight="1" x14ac:dyDescent="0.25">
      <c r="A793" s="2">
        <v>2024</v>
      </c>
      <c r="B793" s="3">
        <v>45292</v>
      </c>
      <c r="C793" s="3">
        <v>45382</v>
      </c>
      <c r="D793" s="2" t="s">
        <v>75</v>
      </c>
      <c r="E793" s="7" t="s">
        <v>1364</v>
      </c>
      <c r="F793" s="5" t="s">
        <v>1531</v>
      </c>
      <c r="G793" s="8" t="s">
        <v>1532</v>
      </c>
      <c r="H793" s="16" t="s">
        <v>1533</v>
      </c>
      <c r="I793" s="17" t="s">
        <v>84</v>
      </c>
      <c r="J793" s="9" t="s">
        <v>1555</v>
      </c>
      <c r="K793" s="9" t="s">
        <v>391</v>
      </c>
      <c r="L793" s="9" t="s">
        <v>1556</v>
      </c>
      <c r="M793" s="2" t="s">
        <v>86</v>
      </c>
      <c r="N793" s="2" t="s">
        <v>332</v>
      </c>
      <c r="O793" s="5">
        <v>1</v>
      </c>
      <c r="P793" s="4">
        <v>45349</v>
      </c>
      <c r="Q793" s="4">
        <f t="shared" si="48"/>
        <v>45715</v>
      </c>
      <c r="R793" s="2" t="s">
        <v>332</v>
      </c>
      <c r="S793" s="15" t="s">
        <v>2692</v>
      </c>
      <c r="T793" s="12">
        <v>180</v>
      </c>
      <c r="U793" s="12">
        <f t="shared" si="47"/>
        <v>180</v>
      </c>
      <c r="V793" s="15" t="s">
        <v>3381</v>
      </c>
      <c r="W793" s="13" t="s">
        <v>800</v>
      </c>
      <c r="X793" s="13" t="s">
        <v>802</v>
      </c>
      <c r="Y793" s="2" t="s">
        <v>89</v>
      </c>
      <c r="Z793" s="13" t="s">
        <v>802</v>
      </c>
      <c r="AA793" s="2" t="s">
        <v>803</v>
      </c>
      <c r="AB793" s="3">
        <v>45387</v>
      </c>
      <c r="AC793" s="2" t="s">
        <v>332</v>
      </c>
    </row>
    <row r="794" spans="1:29" ht="75" customHeight="1" x14ac:dyDescent="0.25">
      <c r="A794" s="2">
        <v>2024</v>
      </c>
      <c r="B794" s="3">
        <v>45292</v>
      </c>
      <c r="C794" s="3">
        <v>45382</v>
      </c>
      <c r="D794" s="2" t="s">
        <v>75</v>
      </c>
      <c r="E794" s="7" t="s">
        <v>1365</v>
      </c>
      <c r="F794" s="5" t="s">
        <v>1531</v>
      </c>
      <c r="G794" s="8" t="s">
        <v>1532</v>
      </c>
      <c r="H794" s="16" t="s">
        <v>1533</v>
      </c>
      <c r="I794" s="17" t="s">
        <v>84</v>
      </c>
      <c r="J794" s="9" t="s">
        <v>1555</v>
      </c>
      <c r="K794" s="9" t="s">
        <v>391</v>
      </c>
      <c r="L794" s="9" t="s">
        <v>1556</v>
      </c>
      <c r="M794" s="2" t="s">
        <v>86</v>
      </c>
      <c r="N794" s="2" t="s">
        <v>332</v>
      </c>
      <c r="O794" s="5">
        <v>1</v>
      </c>
      <c r="P794" s="4">
        <v>45349</v>
      </c>
      <c r="Q794" s="4">
        <f t="shared" si="48"/>
        <v>45715</v>
      </c>
      <c r="R794" s="2" t="s">
        <v>332</v>
      </c>
      <c r="S794" s="15" t="s">
        <v>2693</v>
      </c>
      <c r="T794" s="12">
        <v>180</v>
      </c>
      <c r="U794" s="12">
        <f t="shared" si="47"/>
        <v>180</v>
      </c>
      <c r="V794" s="15" t="s">
        <v>3382</v>
      </c>
      <c r="W794" s="13" t="s">
        <v>800</v>
      </c>
      <c r="X794" s="13" t="s">
        <v>802</v>
      </c>
      <c r="Y794" s="2" t="s">
        <v>89</v>
      </c>
      <c r="Z794" s="13" t="s">
        <v>802</v>
      </c>
      <c r="AA794" s="2" t="s">
        <v>803</v>
      </c>
      <c r="AB794" s="3">
        <v>45387</v>
      </c>
      <c r="AC794" s="2" t="s">
        <v>332</v>
      </c>
    </row>
    <row r="795" spans="1:29" ht="75" customHeight="1" x14ac:dyDescent="0.25">
      <c r="A795" s="2">
        <v>2024</v>
      </c>
      <c r="B795" s="3">
        <v>45292</v>
      </c>
      <c r="C795" s="3">
        <v>45382</v>
      </c>
      <c r="D795" s="2" t="s">
        <v>75</v>
      </c>
      <c r="E795" s="7" t="s">
        <v>1366</v>
      </c>
      <c r="F795" s="5" t="s">
        <v>1531</v>
      </c>
      <c r="G795" s="8" t="s">
        <v>1532</v>
      </c>
      <c r="H795" s="16" t="s">
        <v>1533</v>
      </c>
      <c r="I795" s="17" t="s">
        <v>84</v>
      </c>
      <c r="J795" s="9" t="s">
        <v>1555</v>
      </c>
      <c r="K795" s="9" t="s">
        <v>391</v>
      </c>
      <c r="L795" s="9" t="s">
        <v>1556</v>
      </c>
      <c r="M795" s="2" t="s">
        <v>86</v>
      </c>
      <c r="N795" s="2" t="s">
        <v>332</v>
      </c>
      <c r="O795" s="5">
        <v>1</v>
      </c>
      <c r="P795" s="4">
        <v>45349</v>
      </c>
      <c r="Q795" s="4">
        <f t="shared" si="48"/>
        <v>45715</v>
      </c>
      <c r="R795" s="2" t="s">
        <v>332</v>
      </c>
      <c r="S795" s="15" t="s">
        <v>2694</v>
      </c>
      <c r="T795" s="12">
        <v>180</v>
      </c>
      <c r="U795" s="12">
        <f t="shared" si="47"/>
        <v>180</v>
      </c>
      <c r="V795" s="15" t="s">
        <v>3383</v>
      </c>
      <c r="W795" s="13" t="s">
        <v>800</v>
      </c>
      <c r="X795" s="13" t="s">
        <v>802</v>
      </c>
      <c r="Y795" s="2" t="s">
        <v>89</v>
      </c>
      <c r="Z795" s="13" t="s">
        <v>802</v>
      </c>
      <c r="AA795" s="2" t="s">
        <v>803</v>
      </c>
      <c r="AB795" s="3">
        <v>45387</v>
      </c>
      <c r="AC795" s="2" t="s">
        <v>332</v>
      </c>
    </row>
    <row r="796" spans="1:29" ht="75" customHeight="1" x14ac:dyDescent="0.25">
      <c r="A796" s="2">
        <v>2024</v>
      </c>
      <c r="B796" s="3">
        <v>45292</v>
      </c>
      <c r="C796" s="3">
        <v>45382</v>
      </c>
      <c r="D796" s="2" t="s">
        <v>75</v>
      </c>
      <c r="E796" s="7" t="s">
        <v>1367</v>
      </c>
      <c r="F796" s="5" t="s">
        <v>1531</v>
      </c>
      <c r="G796" s="8" t="s">
        <v>1532</v>
      </c>
      <c r="H796" s="16" t="s">
        <v>1533</v>
      </c>
      <c r="I796" s="17" t="s">
        <v>84</v>
      </c>
      <c r="J796" s="9" t="s">
        <v>1555</v>
      </c>
      <c r="K796" s="9" t="s">
        <v>391</v>
      </c>
      <c r="L796" s="9" t="s">
        <v>1556</v>
      </c>
      <c r="M796" s="2" t="s">
        <v>86</v>
      </c>
      <c r="N796" s="2" t="s">
        <v>332</v>
      </c>
      <c r="O796" s="5">
        <v>1</v>
      </c>
      <c r="P796" s="4">
        <v>45349</v>
      </c>
      <c r="Q796" s="4">
        <f t="shared" si="48"/>
        <v>45715</v>
      </c>
      <c r="R796" s="2" t="s">
        <v>332</v>
      </c>
      <c r="S796" s="15" t="s">
        <v>2695</v>
      </c>
      <c r="T796" s="12">
        <v>180</v>
      </c>
      <c r="U796" s="12">
        <f t="shared" si="47"/>
        <v>180</v>
      </c>
      <c r="V796" s="15" t="s">
        <v>3384</v>
      </c>
      <c r="W796" s="13" t="s">
        <v>800</v>
      </c>
      <c r="X796" s="13" t="s">
        <v>802</v>
      </c>
      <c r="Y796" s="2" t="s">
        <v>89</v>
      </c>
      <c r="Z796" s="13" t="s">
        <v>802</v>
      </c>
      <c r="AA796" s="2" t="s">
        <v>803</v>
      </c>
      <c r="AB796" s="3">
        <v>45387</v>
      </c>
      <c r="AC796" s="2" t="s">
        <v>332</v>
      </c>
    </row>
    <row r="797" spans="1:29" ht="75" customHeight="1" x14ac:dyDescent="0.25">
      <c r="A797" s="2">
        <v>2024</v>
      </c>
      <c r="B797" s="3">
        <v>45292</v>
      </c>
      <c r="C797" s="3">
        <v>45382</v>
      </c>
      <c r="D797" s="2" t="s">
        <v>75</v>
      </c>
      <c r="E797" s="7" t="s">
        <v>1368</v>
      </c>
      <c r="F797" s="5" t="s">
        <v>1531</v>
      </c>
      <c r="G797" s="8" t="s">
        <v>1532</v>
      </c>
      <c r="H797" s="16" t="s">
        <v>1533</v>
      </c>
      <c r="I797" s="17" t="s">
        <v>84</v>
      </c>
      <c r="J797" s="9" t="s">
        <v>1555</v>
      </c>
      <c r="K797" s="9" t="s">
        <v>391</v>
      </c>
      <c r="L797" s="9" t="s">
        <v>1556</v>
      </c>
      <c r="M797" s="2" t="s">
        <v>86</v>
      </c>
      <c r="N797" s="2" t="s">
        <v>332</v>
      </c>
      <c r="O797" s="5">
        <v>1</v>
      </c>
      <c r="P797" s="4">
        <v>45349</v>
      </c>
      <c r="Q797" s="4">
        <f t="shared" si="48"/>
        <v>45715</v>
      </c>
      <c r="R797" s="2" t="s">
        <v>332</v>
      </c>
      <c r="S797" s="15" t="s">
        <v>2696</v>
      </c>
      <c r="T797" s="12">
        <v>180</v>
      </c>
      <c r="U797" s="12">
        <f t="shared" si="47"/>
        <v>180</v>
      </c>
      <c r="V797" s="15" t="s">
        <v>3385</v>
      </c>
      <c r="W797" s="13" t="s">
        <v>800</v>
      </c>
      <c r="X797" s="13" t="s">
        <v>802</v>
      </c>
      <c r="Y797" s="2" t="s">
        <v>89</v>
      </c>
      <c r="Z797" s="13" t="s">
        <v>802</v>
      </c>
      <c r="AA797" s="2" t="s">
        <v>803</v>
      </c>
      <c r="AB797" s="3">
        <v>45387</v>
      </c>
      <c r="AC797" s="2" t="s">
        <v>332</v>
      </c>
    </row>
    <row r="798" spans="1:29" ht="75" customHeight="1" x14ac:dyDescent="0.25">
      <c r="A798" s="2">
        <v>2024</v>
      </c>
      <c r="B798" s="3">
        <v>45292</v>
      </c>
      <c r="C798" s="3">
        <v>45382</v>
      </c>
      <c r="D798" s="2" t="s">
        <v>75</v>
      </c>
      <c r="E798" s="7" t="s">
        <v>1369</v>
      </c>
      <c r="F798" s="5" t="s">
        <v>1531</v>
      </c>
      <c r="G798" s="8" t="s">
        <v>1532</v>
      </c>
      <c r="H798" s="16" t="s">
        <v>1533</v>
      </c>
      <c r="I798" s="17" t="s">
        <v>84</v>
      </c>
      <c r="J798" s="9" t="s">
        <v>1555</v>
      </c>
      <c r="K798" s="9" t="s">
        <v>391</v>
      </c>
      <c r="L798" s="9" t="s">
        <v>1556</v>
      </c>
      <c r="M798" s="2" t="s">
        <v>86</v>
      </c>
      <c r="N798" s="2" t="s">
        <v>332</v>
      </c>
      <c r="O798" s="5">
        <v>1</v>
      </c>
      <c r="P798" s="4">
        <v>45349</v>
      </c>
      <c r="Q798" s="4">
        <f t="shared" si="48"/>
        <v>45715</v>
      </c>
      <c r="R798" s="2" t="s">
        <v>332</v>
      </c>
      <c r="S798" s="15" t="s">
        <v>2697</v>
      </c>
      <c r="T798" s="12">
        <v>180</v>
      </c>
      <c r="U798" s="12">
        <f t="shared" si="47"/>
        <v>180</v>
      </c>
      <c r="V798" s="15" t="s">
        <v>3386</v>
      </c>
      <c r="W798" s="13" t="s">
        <v>800</v>
      </c>
      <c r="X798" s="13" t="s">
        <v>802</v>
      </c>
      <c r="Y798" s="2" t="s">
        <v>89</v>
      </c>
      <c r="Z798" s="13" t="s">
        <v>802</v>
      </c>
      <c r="AA798" s="2" t="s">
        <v>803</v>
      </c>
      <c r="AB798" s="3">
        <v>45387</v>
      </c>
      <c r="AC798" s="2" t="s">
        <v>332</v>
      </c>
    </row>
    <row r="799" spans="1:29" ht="75" customHeight="1" x14ac:dyDescent="0.25">
      <c r="A799" s="2">
        <v>2024</v>
      </c>
      <c r="B799" s="3">
        <v>45292</v>
      </c>
      <c r="C799" s="3">
        <v>45382</v>
      </c>
      <c r="D799" s="2" t="s">
        <v>75</v>
      </c>
      <c r="E799" s="7" t="s">
        <v>1370</v>
      </c>
      <c r="F799" s="5" t="s">
        <v>1531</v>
      </c>
      <c r="G799" s="8" t="s">
        <v>1532</v>
      </c>
      <c r="H799" s="16" t="s">
        <v>1533</v>
      </c>
      <c r="I799" s="17" t="s">
        <v>84</v>
      </c>
      <c r="J799" s="9" t="s">
        <v>1555</v>
      </c>
      <c r="K799" s="9" t="s">
        <v>391</v>
      </c>
      <c r="L799" s="9" t="s">
        <v>1556</v>
      </c>
      <c r="M799" s="2" t="s">
        <v>86</v>
      </c>
      <c r="N799" s="2" t="s">
        <v>332</v>
      </c>
      <c r="O799" s="5">
        <v>1</v>
      </c>
      <c r="P799" s="4">
        <v>45350</v>
      </c>
      <c r="Q799" s="4">
        <f t="shared" si="48"/>
        <v>45716</v>
      </c>
      <c r="R799" s="2" t="s">
        <v>332</v>
      </c>
      <c r="S799" s="15" t="s">
        <v>2698</v>
      </c>
      <c r="T799" s="12">
        <v>180</v>
      </c>
      <c r="U799" s="12">
        <f t="shared" si="47"/>
        <v>180</v>
      </c>
      <c r="V799" s="15" t="s">
        <v>3387</v>
      </c>
      <c r="W799" s="13" t="s">
        <v>800</v>
      </c>
      <c r="X799" s="13" t="s">
        <v>802</v>
      </c>
      <c r="Y799" s="2" t="s">
        <v>89</v>
      </c>
      <c r="Z799" s="13" t="s">
        <v>802</v>
      </c>
      <c r="AA799" s="2" t="s">
        <v>803</v>
      </c>
      <c r="AB799" s="3">
        <v>45387</v>
      </c>
      <c r="AC799" s="2" t="s">
        <v>332</v>
      </c>
    </row>
    <row r="800" spans="1:29" ht="75" customHeight="1" x14ac:dyDescent="0.25">
      <c r="A800" s="2">
        <v>2024</v>
      </c>
      <c r="B800" s="3">
        <v>45292</v>
      </c>
      <c r="C800" s="3">
        <v>45382</v>
      </c>
      <c r="D800" s="2" t="s">
        <v>75</v>
      </c>
      <c r="E800" s="7" t="s">
        <v>1371</v>
      </c>
      <c r="F800" s="5" t="s">
        <v>1531</v>
      </c>
      <c r="G800" s="8" t="s">
        <v>1532</v>
      </c>
      <c r="H800" s="16" t="s">
        <v>1533</v>
      </c>
      <c r="I800" s="17" t="s">
        <v>84</v>
      </c>
      <c r="J800" s="9" t="s">
        <v>1555</v>
      </c>
      <c r="K800" s="9" t="s">
        <v>391</v>
      </c>
      <c r="L800" s="9" t="s">
        <v>1556</v>
      </c>
      <c r="M800" s="2" t="s">
        <v>86</v>
      </c>
      <c r="N800" s="2" t="s">
        <v>332</v>
      </c>
      <c r="O800" s="5">
        <v>1</v>
      </c>
      <c r="P800" s="4">
        <v>45350</v>
      </c>
      <c r="Q800" s="4">
        <f t="shared" si="48"/>
        <v>45716</v>
      </c>
      <c r="R800" s="2" t="s">
        <v>332</v>
      </c>
      <c r="S800" s="15" t="s">
        <v>2699</v>
      </c>
      <c r="T800" s="12">
        <v>180</v>
      </c>
      <c r="U800" s="12">
        <f t="shared" si="47"/>
        <v>180</v>
      </c>
      <c r="V800" s="15" t="s">
        <v>3388</v>
      </c>
      <c r="W800" s="13" t="s">
        <v>800</v>
      </c>
      <c r="X800" s="13" t="s">
        <v>802</v>
      </c>
      <c r="Y800" s="2" t="s">
        <v>89</v>
      </c>
      <c r="Z800" s="13" t="s">
        <v>802</v>
      </c>
      <c r="AA800" s="2" t="s">
        <v>803</v>
      </c>
      <c r="AB800" s="3">
        <v>45387</v>
      </c>
      <c r="AC800" s="2" t="s">
        <v>332</v>
      </c>
    </row>
    <row r="801" spans="1:29" ht="75" customHeight="1" x14ac:dyDescent="0.25">
      <c r="A801" s="2">
        <v>2024</v>
      </c>
      <c r="B801" s="3">
        <v>45292</v>
      </c>
      <c r="C801" s="3">
        <v>45382</v>
      </c>
      <c r="D801" s="2" t="s">
        <v>75</v>
      </c>
      <c r="E801" s="7" t="s">
        <v>1372</v>
      </c>
      <c r="F801" s="5" t="s">
        <v>1531</v>
      </c>
      <c r="G801" s="8" t="s">
        <v>1532</v>
      </c>
      <c r="H801" s="16" t="s">
        <v>1533</v>
      </c>
      <c r="I801" s="17" t="s">
        <v>84</v>
      </c>
      <c r="J801" s="9" t="s">
        <v>1555</v>
      </c>
      <c r="K801" s="9" t="s">
        <v>391</v>
      </c>
      <c r="L801" s="9" t="s">
        <v>1556</v>
      </c>
      <c r="M801" s="2" t="s">
        <v>86</v>
      </c>
      <c r="N801" s="2" t="s">
        <v>332</v>
      </c>
      <c r="O801" s="5">
        <v>1</v>
      </c>
      <c r="P801" s="4">
        <v>45350</v>
      </c>
      <c r="Q801" s="4">
        <f t="shared" si="48"/>
        <v>45716</v>
      </c>
      <c r="R801" s="2" t="s">
        <v>332</v>
      </c>
      <c r="S801" s="15" t="s">
        <v>2700</v>
      </c>
      <c r="T801" s="12">
        <v>180</v>
      </c>
      <c r="U801" s="12">
        <f t="shared" si="47"/>
        <v>180</v>
      </c>
      <c r="V801" s="15" t="s">
        <v>3389</v>
      </c>
      <c r="W801" s="13" t="s">
        <v>800</v>
      </c>
      <c r="X801" s="13" t="s">
        <v>802</v>
      </c>
      <c r="Y801" s="2" t="s">
        <v>89</v>
      </c>
      <c r="Z801" s="13" t="s">
        <v>802</v>
      </c>
      <c r="AA801" s="2" t="s">
        <v>803</v>
      </c>
      <c r="AB801" s="3">
        <v>45387</v>
      </c>
      <c r="AC801" s="2" t="s">
        <v>332</v>
      </c>
    </row>
    <row r="802" spans="1:29" ht="75" customHeight="1" x14ac:dyDescent="0.25">
      <c r="A802" s="2">
        <v>2024</v>
      </c>
      <c r="B802" s="3">
        <v>45292</v>
      </c>
      <c r="C802" s="3">
        <v>45382</v>
      </c>
      <c r="D802" s="2" t="s">
        <v>75</v>
      </c>
      <c r="E802" s="7" t="s">
        <v>1373</v>
      </c>
      <c r="F802" s="5" t="s">
        <v>1531</v>
      </c>
      <c r="G802" s="8" t="s">
        <v>1532</v>
      </c>
      <c r="H802" s="16" t="s">
        <v>1533</v>
      </c>
      <c r="I802" s="17" t="s">
        <v>84</v>
      </c>
      <c r="J802" s="9" t="s">
        <v>1555</v>
      </c>
      <c r="K802" s="9" t="s">
        <v>391</v>
      </c>
      <c r="L802" s="9" t="s">
        <v>1556</v>
      </c>
      <c r="M802" s="2" t="s">
        <v>86</v>
      </c>
      <c r="N802" s="2" t="s">
        <v>332</v>
      </c>
      <c r="O802" s="5">
        <v>1</v>
      </c>
      <c r="P802" s="4">
        <v>45350</v>
      </c>
      <c r="Q802" s="4">
        <f t="shared" si="48"/>
        <v>45716</v>
      </c>
      <c r="R802" s="2" t="s">
        <v>332</v>
      </c>
      <c r="S802" s="15" t="s">
        <v>2701</v>
      </c>
      <c r="T802" s="12">
        <v>180</v>
      </c>
      <c r="U802" s="12">
        <f t="shared" si="47"/>
        <v>180</v>
      </c>
      <c r="V802" s="15" t="s">
        <v>3390</v>
      </c>
      <c r="W802" s="13" t="s">
        <v>800</v>
      </c>
      <c r="X802" s="13" t="s">
        <v>802</v>
      </c>
      <c r="Y802" s="2" t="s">
        <v>89</v>
      </c>
      <c r="Z802" s="13" t="s">
        <v>802</v>
      </c>
      <c r="AA802" s="2" t="s">
        <v>803</v>
      </c>
      <c r="AB802" s="3">
        <v>45387</v>
      </c>
      <c r="AC802" s="2" t="s">
        <v>332</v>
      </c>
    </row>
    <row r="803" spans="1:29" ht="75" customHeight="1" x14ac:dyDescent="0.25">
      <c r="A803" s="2">
        <v>2024</v>
      </c>
      <c r="B803" s="3">
        <v>45292</v>
      </c>
      <c r="C803" s="3">
        <v>45382</v>
      </c>
      <c r="D803" s="2" t="s">
        <v>75</v>
      </c>
      <c r="E803" s="7" t="s">
        <v>1374</v>
      </c>
      <c r="F803" s="5" t="s">
        <v>1531</v>
      </c>
      <c r="G803" s="8" t="s">
        <v>1532</v>
      </c>
      <c r="H803" s="16" t="s">
        <v>1533</v>
      </c>
      <c r="I803" s="17" t="s">
        <v>84</v>
      </c>
      <c r="J803" s="9" t="s">
        <v>1555</v>
      </c>
      <c r="K803" s="9" t="s">
        <v>391</v>
      </c>
      <c r="L803" s="9" t="s">
        <v>1556</v>
      </c>
      <c r="M803" s="2" t="s">
        <v>86</v>
      </c>
      <c r="N803" s="2" t="s">
        <v>332</v>
      </c>
      <c r="O803" s="5">
        <v>1</v>
      </c>
      <c r="P803" s="4">
        <v>45350</v>
      </c>
      <c r="Q803" s="4">
        <f t="shared" si="48"/>
        <v>45716</v>
      </c>
      <c r="R803" s="2" t="s">
        <v>332</v>
      </c>
      <c r="S803" s="15" t="s">
        <v>2702</v>
      </c>
      <c r="T803" s="12">
        <v>180</v>
      </c>
      <c r="U803" s="12">
        <f t="shared" si="47"/>
        <v>180</v>
      </c>
      <c r="V803" s="15" t="s">
        <v>3391</v>
      </c>
      <c r="W803" s="13" t="s">
        <v>800</v>
      </c>
      <c r="X803" s="13" t="s">
        <v>802</v>
      </c>
      <c r="Y803" s="2" t="s">
        <v>89</v>
      </c>
      <c r="Z803" s="13" t="s">
        <v>802</v>
      </c>
      <c r="AA803" s="2" t="s">
        <v>803</v>
      </c>
      <c r="AB803" s="3">
        <v>45387</v>
      </c>
      <c r="AC803" s="2" t="s">
        <v>332</v>
      </c>
    </row>
    <row r="804" spans="1:29" ht="75" customHeight="1" x14ac:dyDescent="0.25">
      <c r="A804" s="2">
        <v>2024</v>
      </c>
      <c r="B804" s="3">
        <v>45292</v>
      </c>
      <c r="C804" s="3">
        <v>45382</v>
      </c>
      <c r="D804" s="2" t="s">
        <v>75</v>
      </c>
      <c r="E804" s="7" t="s">
        <v>1375</v>
      </c>
      <c r="F804" s="5" t="s">
        <v>1531</v>
      </c>
      <c r="G804" s="8" t="s">
        <v>1532</v>
      </c>
      <c r="H804" s="16" t="s">
        <v>1533</v>
      </c>
      <c r="I804" s="17" t="s">
        <v>84</v>
      </c>
      <c r="J804" s="9" t="s">
        <v>1555</v>
      </c>
      <c r="K804" s="9" t="s">
        <v>391</v>
      </c>
      <c r="L804" s="9" t="s">
        <v>1556</v>
      </c>
      <c r="M804" s="2" t="s">
        <v>86</v>
      </c>
      <c r="N804" s="2" t="s">
        <v>332</v>
      </c>
      <c r="O804" s="5">
        <v>1</v>
      </c>
      <c r="P804" s="4">
        <v>45350</v>
      </c>
      <c r="Q804" s="4">
        <f t="shared" si="48"/>
        <v>45716</v>
      </c>
      <c r="R804" s="2" t="s">
        <v>332</v>
      </c>
      <c r="S804" s="15" t="s">
        <v>2703</v>
      </c>
      <c r="T804" s="12">
        <v>180</v>
      </c>
      <c r="U804" s="12">
        <f t="shared" si="47"/>
        <v>180</v>
      </c>
      <c r="V804" s="15" t="s">
        <v>3392</v>
      </c>
      <c r="W804" s="13" t="s">
        <v>800</v>
      </c>
      <c r="X804" s="13" t="s">
        <v>802</v>
      </c>
      <c r="Y804" s="2" t="s">
        <v>89</v>
      </c>
      <c r="Z804" s="13" t="s">
        <v>802</v>
      </c>
      <c r="AA804" s="2" t="s">
        <v>803</v>
      </c>
      <c r="AB804" s="3">
        <v>45387</v>
      </c>
      <c r="AC804" s="2" t="s">
        <v>332</v>
      </c>
    </row>
    <row r="805" spans="1:29" ht="75" customHeight="1" x14ac:dyDescent="0.25">
      <c r="A805" s="2">
        <v>2024</v>
      </c>
      <c r="B805" s="3">
        <v>45292</v>
      </c>
      <c r="C805" s="3">
        <v>45382</v>
      </c>
      <c r="D805" s="2" t="s">
        <v>75</v>
      </c>
      <c r="E805" s="7" t="s">
        <v>1376</v>
      </c>
      <c r="F805" s="5" t="s">
        <v>1531</v>
      </c>
      <c r="G805" s="8" t="s">
        <v>1532</v>
      </c>
      <c r="H805" s="16" t="s">
        <v>1533</v>
      </c>
      <c r="I805" s="17" t="s">
        <v>84</v>
      </c>
      <c r="J805" s="9" t="s">
        <v>1555</v>
      </c>
      <c r="K805" s="9" t="s">
        <v>391</v>
      </c>
      <c r="L805" s="9" t="s">
        <v>1556</v>
      </c>
      <c r="M805" s="2" t="s">
        <v>86</v>
      </c>
      <c r="N805" s="2" t="s">
        <v>332</v>
      </c>
      <c r="O805" s="5">
        <v>1</v>
      </c>
      <c r="P805" s="4">
        <v>45350</v>
      </c>
      <c r="Q805" s="4">
        <f t="shared" si="48"/>
        <v>45716</v>
      </c>
      <c r="R805" s="2" t="s">
        <v>332</v>
      </c>
      <c r="S805" s="15" t="s">
        <v>2704</v>
      </c>
      <c r="T805" s="12">
        <v>180</v>
      </c>
      <c r="U805" s="12">
        <f t="shared" si="47"/>
        <v>180</v>
      </c>
      <c r="V805" s="15" t="s">
        <v>3393</v>
      </c>
      <c r="W805" s="13" t="s">
        <v>800</v>
      </c>
      <c r="X805" s="13" t="s">
        <v>802</v>
      </c>
      <c r="Y805" s="2" t="s">
        <v>89</v>
      </c>
      <c r="Z805" s="13" t="s">
        <v>802</v>
      </c>
      <c r="AA805" s="2" t="s">
        <v>803</v>
      </c>
      <c r="AB805" s="3">
        <v>45387</v>
      </c>
      <c r="AC805" s="2" t="s">
        <v>332</v>
      </c>
    </row>
    <row r="806" spans="1:29" ht="75" customHeight="1" x14ac:dyDescent="0.25">
      <c r="A806" s="2">
        <v>2024</v>
      </c>
      <c r="B806" s="3">
        <v>45292</v>
      </c>
      <c r="C806" s="3">
        <v>45382</v>
      </c>
      <c r="D806" s="2" t="s">
        <v>75</v>
      </c>
      <c r="E806" s="7" t="s">
        <v>1377</v>
      </c>
      <c r="F806" s="5" t="s">
        <v>1531</v>
      </c>
      <c r="G806" s="8" t="s">
        <v>1532</v>
      </c>
      <c r="H806" s="16" t="s">
        <v>1533</v>
      </c>
      <c r="I806" s="17" t="s">
        <v>84</v>
      </c>
      <c r="J806" s="9" t="s">
        <v>1555</v>
      </c>
      <c r="K806" s="9" t="s">
        <v>391</v>
      </c>
      <c r="L806" s="9" t="s">
        <v>1556</v>
      </c>
      <c r="M806" s="2" t="s">
        <v>86</v>
      </c>
      <c r="N806" s="2" t="s">
        <v>332</v>
      </c>
      <c r="O806" s="5">
        <v>1</v>
      </c>
      <c r="P806" s="4">
        <v>45350</v>
      </c>
      <c r="Q806" s="4">
        <f t="shared" si="48"/>
        <v>45716</v>
      </c>
      <c r="R806" s="2" t="s">
        <v>332</v>
      </c>
      <c r="S806" s="15" t="s">
        <v>2705</v>
      </c>
      <c r="T806" s="12">
        <v>180</v>
      </c>
      <c r="U806" s="12">
        <f t="shared" si="47"/>
        <v>180</v>
      </c>
      <c r="V806" s="15" t="s">
        <v>3394</v>
      </c>
      <c r="W806" s="13" t="s">
        <v>800</v>
      </c>
      <c r="X806" s="13" t="s">
        <v>802</v>
      </c>
      <c r="Y806" s="2" t="s">
        <v>89</v>
      </c>
      <c r="Z806" s="13" t="s">
        <v>802</v>
      </c>
      <c r="AA806" s="2" t="s">
        <v>803</v>
      </c>
      <c r="AB806" s="3">
        <v>45387</v>
      </c>
      <c r="AC806" s="2" t="s">
        <v>332</v>
      </c>
    </row>
    <row r="807" spans="1:29" ht="75" customHeight="1" x14ac:dyDescent="0.25">
      <c r="A807" s="2">
        <v>2024</v>
      </c>
      <c r="B807" s="3">
        <v>45292</v>
      </c>
      <c r="C807" s="3">
        <v>45382</v>
      </c>
      <c r="D807" s="2" t="s">
        <v>75</v>
      </c>
      <c r="E807" s="7" t="s">
        <v>1378</v>
      </c>
      <c r="F807" s="5" t="s">
        <v>1531</v>
      </c>
      <c r="G807" s="8" t="s">
        <v>1532</v>
      </c>
      <c r="H807" s="16" t="s">
        <v>1533</v>
      </c>
      <c r="I807" s="17" t="s">
        <v>84</v>
      </c>
      <c r="J807" s="9" t="s">
        <v>1555</v>
      </c>
      <c r="K807" s="9" t="s">
        <v>391</v>
      </c>
      <c r="L807" s="9" t="s">
        <v>1556</v>
      </c>
      <c r="M807" s="2" t="s">
        <v>86</v>
      </c>
      <c r="N807" s="2" t="s">
        <v>332</v>
      </c>
      <c r="O807" s="5">
        <v>1</v>
      </c>
      <c r="P807" s="4">
        <v>45350</v>
      </c>
      <c r="Q807" s="4">
        <f t="shared" si="48"/>
        <v>45716</v>
      </c>
      <c r="R807" s="2" t="s">
        <v>332</v>
      </c>
      <c r="S807" s="15" t="s">
        <v>2706</v>
      </c>
      <c r="T807" s="12">
        <v>180</v>
      </c>
      <c r="U807" s="12">
        <f t="shared" si="47"/>
        <v>180</v>
      </c>
      <c r="V807" s="15" t="s">
        <v>3395</v>
      </c>
      <c r="W807" s="13" t="s">
        <v>800</v>
      </c>
      <c r="X807" s="13" t="s">
        <v>802</v>
      </c>
      <c r="Y807" s="2" t="s">
        <v>89</v>
      </c>
      <c r="Z807" s="13" t="s">
        <v>802</v>
      </c>
      <c r="AA807" s="2" t="s">
        <v>803</v>
      </c>
      <c r="AB807" s="3">
        <v>45387</v>
      </c>
      <c r="AC807" s="2" t="s">
        <v>332</v>
      </c>
    </row>
    <row r="808" spans="1:29" ht="75" customHeight="1" x14ac:dyDescent="0.25">
      <c r="A808" s="2">
        <v>2024</v>
      </c>
      <c r="B808" s="3">
        <v>45292</v>
      </c>
      <c r="C808" s="3">
        <v>45382</v>
      </c>
      <c r="D808" s="2" t="s">
        <v>75</v>
      </c>
      <c r="E808" s="7" t="s">
        <v>1379</v>
      </c>
      <c r="F808" s="5" t="s">
        <v>1531</v>
      </c>
      <c r="G808" s="8" t="s">
        <v>1532</v>
      </c>
      <c r="H808" s="16" t="s">
        <v>1533</v>
      </c>
      <c r="I808" s="17" t="s">
        <v>84</v>
      </c>
      <c r="J808" s="9" t="s">
        <v>1555</v>
      </c>
      <c r="K808" s="9" t="s">
        <v>391</v>
      </c>
      <c r="L808" s="9" t="s">
        <v>1556</v>
      </c>
      <c r="M808" s="2" t="s">
        <v>86</v>
      </c>
      <c r="N808" s="2" t="s">
        <v>332</v>
      </c>
      <c r="O808" s="5">
        <v>1</v>
      </c>
      <c r="P808" s="4">
        <v>45350</v>
      </c>
      <c r="Q808" s="4">
        <f t="shared" si="48"/>
        <v>45716</v>
      </c>
      <c r="R808" s="2" t="s">
        <v>332</v>
      </c>
      <c r="S808" s="15" t="s">
        <v>2707</v>
      </c>
      <c r="T808" s="12">
        <v>180</v>
      </c>
      <c r="U808" s="12">
        <f t="shared" si="47"/>
        <v>180</v>
      </c>
      <c r="V808" s="15" t="s">
        <v>3396</v>
      </c>
      <c r="W808" s="13" t="s">
        <v>800</v>
      </c>
      <c r="X808" s="13" t="s">
        <v>802</v>
      </c>
      <c r="Y808" s="2" t="s">
        <v>89</v>
      </c>
      <c r="Z808" s="13" t="s">
        <v>802</v>
      </c>
      <c r="AA808" s="2" t="s">
        <v>803</v>
      </c>
      <c r="AB808" s="3">
        <v>45387</v>
      </c>
      <c r="AC808" s="2" t="s">
        <v>332</v>
      </c>
    </row>
    <row r="809" spans="1:29" ht="75" customHeight="1" x14ac:dyDescent="0.25">
      <c r="A809" s="2">
        <v>2024</v>
      </c>
      <c r="B809" s="3">
        <v>45292</v>
      </c>
      <c r="C809" s="3">
        <v>45382</v>
      </c>
      <c r="D809" s="2" t="s">
        <v>75</v>
      </c>
      <c r="E809" s="7" t="s">
        <v>1380</v>
      </c>
      <c r="F809" s="5" t="s">
        <v>1531</v>
      </c>
      <c r="G809" s="8" t="s">
        <v>1532</v>
      </c>
      <c r="H809" s="16" t="s">
        <v>1533</v>
      </c>
      <c r="I809" s="17" t="s">
        <v>84</v>
      </c>
      <c r="J809" s="9" t="s">
        <v>1555</v>
      </c>
      <c r="K809" s="9" t="s">
        <v>391</v>
      </c>
      <c r="L809" s="9" t="s">
        <v>1556</v>
      </c>
      <c r="M809" s="2" t="s">
        <v>86</v>
      </c>
      <c r="N809" s="2" t="s">
        <v>332</v>
      </c>
      <c r="O809" s="5">
        <v>1</v>
      </c>
      <c r="P809" s="4">
        <v>45350</v>
      </c>
      <c r="Q809" s="4">
        <f t="shared" si="48"/>
        <v>45716</v>
      </c>
      <c r="R809" s="2" t="s">
        <v>332</v>
      </c>
      <c r="S809" s="15" t="s">
        <v>2708</v>
      </c>
      <c r="T809" s="12">
        <v>180</v>
      </c>
      <c r="U809" s="12">
        <f t="shared" si="47"/>
        <v>180</v>
      </c>
      <c r="V809" s="15" t="s">
        <v>3397</v>
      </c>
      <c r="W809" s="13" t="s">
        <v>800</v>
      </c>
      <c r="X809" s="13" t="s">
        <v>802</v>
      </c>
      <c r="Y809" s="2" t="s">
        <v>89</v>
      </c>
      <c r="Z809" s="13" t="s">
        <v>802</v>
      </c>
      <c r="AA809" s="2" t="s">
        <v>803</v>
      </c>
      <c r="AB809" s="3">
        <v>45387</v>
      </c>
      <c r="AC809" s="2" t="s">
        <v>332</v>
      </c>
    </row>
    <row r="810" spans="1:29" ht="75" customHeight="1" x14ac:dyDescent="0.25">
      <c r="A810" s="2">
        <v>2024</v>
      </c>
      <c r="B810" s="3">
        <v>45292</v>
      </c>
      <c r="C810" s="3">
        <v>45382</v>
      </c>
      <c r="D810" s="2" t="s">
        <v>75</v>
      </c>
      <c r="E810" s="7" t="s">
        <v>1381</v>
      </c>
      <c r="F810" s="5" t="s">
        <v>1531</v>
      </c>
      <c r="G810" s="8" t="s">
        <v>1532</v>
      </c>
      <c r="H810" s="16" t="s">
        <v>1533</v>
      </c>
      <c r="I810" s="17" t="s">
        <v>84</v>
      </c>
      <c r="J810" s="9" t="s">
        <v>1555</v>
      </c>
      <c r="K810" s="9" t="s">
        <v>391</v>
      </c>
      <c r="L810" s="9" t="s">
        <v>1556</v>
      </c>
      <c r="M810" s="2" t="s">
        <v>86</v>
      </c>
      <c r="N810" s="2" t="s">
        <v>332</v>
      </c>
      <c r="O810" s="5">
        <v>1</v>
      </c>
      <c r="P810" s="4">
        <v>45350</v>
      </c>
      <c r="Q810" s="4">
        <f t="shared" si="48"/>
        <v>45716</v>
      </c>
      <c r="R810" s="2" t="s">
        <v>332</v>
      </c>
      <c r="S810" s="15" t="s">
        <v>2709</v>
      </c>
      <c r="T810" s="12">
        <v>180</v>
      </c>
      <c r="U810" s="12">
        <f t="shared" si="47"/>
        <v>180</v>
      </c>
      <c r="V810" s="15" t="s">
        <v>3398</v>
      </c>
      <c r="W810" s="13" t="s">
        <v>800</v>
      </c>
      <c r="X810" s="13" t="s">
        <v>802</v>
      </c>
      <c r="Y810" s="2" t="s">
        <v>89</v>
      </c>
      <c r="Z810" s="13" t="s">
        <v>802</v>
      </c>
      <c r="AA810" s="2" t="s">
        <v>803</v>
      </c>
      <c r="AB810" s="3">
        <v>45387</v>
      </c>
      <c r="AC810" s="2" t="s">
        <v>332</v>
      </c>
    </row>
    <row r="811" spans="1:29" ht="75" customHeight="1" x14ac:dyDescent="0.25">
      <c r="A811" s="2">
        <v>2024</v>
      </c>
      <c r="B811" s="3">
        <v>45292</v>
      </c>
      <c r="C811" s="3">
        <v>45382</v>
      </c>
      <c r="D811" s="2" t="s">
        <v>75</v>
      </c>
      <c r="E811" s="7" t="s">
        <v>1382</v>
      </c>
      <c r="F811" s="5" t="s">
        <v>1531</v>
      </c>
      <c r="G811" s="8" t="s">
        <v>1532</v>
      </c>
      <c r="H811" s="16" t="s">
        <v>1533</v>
      </c>
      <c r="I811" s="17" t="s">
        <v>84</v>
      </c>
      <c r="J811" s="9" t="s">
        <v>1555</v>
      </c>
      <c r="K811" s="9" t="s">
        <v>391</v>
      </c>
      <c r="L811" s="9" t="s">
        <v>1556</v>
      </c>
      <c r="M811" s="2" t="s">
        <v>86</v>
      </c>
      <c r="N811" s="2" t="s">
        <v>332</v>
      </c>
      <c r="O811" s="5">
        <v>1</v>
      </c>
      <c r="P811" s="4">
        <v>45350</v>
      </c>
      <c r="Q811" s="4">
        <f t="shared" si="48"/>
        <v>45716</v>
      </c>
      <c r="R811" s="2" t="s">
        <v>332</v>
      </c>
      <c r="S811" s="15" t="s">
        <v>2710</v>
      </c>
      <c r="T811" s="12">
        <v>180</v>
      </c>
      <c r="U811" s="12">
        <f t="shared" si="47"/>
        <v>180</v>
      </c>
      <c r="V811" s="15" t="s">
        <v>3399</v>
      </c>
      <c r="W811" s="13" t="s">
        <v>800</v>
      </c>
      <c r="X811" s="13" t="s">
        <v>802</v>
      </c>
      <c r="Y811" s="2" t="s">
        <v>89</v>
      </c>
      <c r="Z811" s="13" t="s">
        <v>802</v>
      </c>
      <c r="AA811" s="2" t="s">
        <v>803</v>
      </c>
      <c r="AB811" s="3">
        <v>45387</v>
      </c>
      <c r="AC811" s="2" t="s">
        <v>332</v>
      </c>
    </row>
    <row r="812" spans="1:29" ht="75" customHeight="1" x14ac:dyDescent="0.25">
      <c r="A812" s="2">
        <v>2024</v>
      </c>
      <c r="B812" s="3">
        <v>45292</v>
      </c>
      <c r="C812" s="3">
        <v>45382</v>
      </c>
      <c r="D812" s="2" t="s">
        <v>75</v>
      </c>
      <c r="E812" s="7" t="s">
        <v>1383</v>
      </c>
      <c r="F812" s="5" t="s">
        <v>1531</v>
      </c>
      <c r="G812" s="8" t="s">
        <v>1532</v>
      </c>
      <c r="H812" s="16" t="s">
        <v>1533</v>
      </c>
      <c r="I812" s="17" t="s">
        <v>84</v>
      </c>
      <c r="J812" s="9" t="s">
        <v>1555</v>
      </c>
      <c r="K812" s="9" t="s">
        <v>391</v>
      </c>
      <c r="L812" s="9" t="s">
        <v>1556</v>
      </c>
      <c r="M812" s="2" t="s">
        <v>86</v>
      </c>
      <c r="N812" s="2" t="s">
        <v>332</v>
      </c>
      <c r="O812" s="5">
        <v>1</v>
      </c>
      <c r="P812" s="4">
        <v>45350</v>
      </c>
      <c r="Q812" s="4">
        <f t="shared" si="48"/>
        <v>45716</v>
      </c>
      <c r="R812" s="2" t="s">
        <v>332</v>
      </c>
      <c r="S812" s="15" t="s">
        <v>2711</v>
      </c>
      <c r="T812" s="12">
        <v>180</v>
      </c>
      <c r="U812" s="12">
        <f t="shared" si="47"/>
        <v>180</v>
      </c>
      <c r="V812" s="15" t="s">
        <v>3400</v>
      </c>
      <c r="W812" s="13" t="s">
        <v>800</v>
      </c>
      <c r="X812" s="13" t="s">
        <v>802</v>
      </c>
      <c r="Y812" s="2" t="s">
        <v>89</v>
      </c>
      <c r="Z812" s="13" t="s">
        <v>802</v>
      </c>
      <c r="AA812" s="2" t="s">
        <v>803</v>
      </c>
      <c r="AB812" s="3">
        <v>45387</v>
      </c>
      <c r="AC812" s="2" t="s">
        <v>332</v>
      </c>
    </row>
    <row r="813" spans="1:29" ht="75" customHeight="1" x14ac:dyDescent="0.25">
      <c r="A813" s="2">
        <v>2024</v>
      </c>
      <c r="B813" s="3">
        <v>45292</v>
      </c>
      <c r="C813" s="3">
        <v>45382</v>
      </c>
      <c r="D813" s="2" t="s">
        <v>75</v>
      </c>
      <c r="E813" s="7" t="s">
        <v>1384</v>
      </c>
      <c r="F813" s="5" t="s">
        <v>1531</v>
      </c>
      <c r="G813" s="8" t="s">
        <v>1532</v>
      </c>
      <c r="H813" s="16" t="s">
        <v>1533</v>
      </c>
      <c r="I813" s="17" t="s">
        <v>84</v>
      </c>
      <c r="J813" s="9" t="s">
        <v>1555</v>
      </c>
      <c r="K813" s="9" t="s">
        <v>391</v>
      </c>
      <c r="L813" s="9" t="s">
        <v>1556</v>
      </c>
      <c r="M813" s="2" t="s">
        <v>86</v>
      </c>
      <c r="N813" s="2" t="s">
        <v>332</v>
      </c>
      <c r="O813" s="5">
        <v>1</v>
      </c>
      <c r="P813" s="4">
        <v>45350</v>
      </c>
      <c r="Q813" s="4">
        <f t="shared" si="48"/>
        <v>45716</v>
      </c>
      <c r="R813" s="2" t="s">
        <v>332</v>
      </c>
      <c r="S813" s="15" t="s">
        <v>2712</v>
      </c>
      <c r="T813" s="12">
        <v>180</v>
      </c>
      <c r="U813" s="12">
        <f t="shared" si="47"/>
        <v>180</v>
      </c>
      <c r="V813" s="15" t="s">
        <v>3401</v>
      </c>
      <c r="W813" s="13" t="s">
        <v>800</v>
      </c>
      <c r="X813" s="13" t="s">
        <v>802</v>
      </c>
      <c r="Y813" s="2" t="s">
        <v>89</v>
      </c>
      <c r="Z813" s="13" t="s">
        <v>802</v>
      </c>
      <c r="AA813" s="2" t="s">
        <v>803</v>
      </c>
      <c r="AB813" s="3">
        <v>45387</v>
      </c>
      <c r="AC813" s="2" t="s">
        <v>332</v>
      </c>
    </row>
    <row r="814" spans="1:29" ht="75" customHeight="1" x14ac:dyDescent="0.25">
      <c r="A814" s="2">
        <v>2024</v>
      </c>
      <c r="B814" s="3">
        <v>45292</v>
      </c>
      <c r="C814" s="3">
        <v>45382</v>
      </c>
      <c r="D814" s="2" t="s">
        <v>75</v>
      </c>
      <c r="E814" s="7" t="s">
        <v>1385</v>
      </c>
      <c r="F814" s="5" t="s">
        <v>1531</v>
      </c>
      <c r="G814" s="8" t="s">
        <v>1532</v>
      </c>
      <c r="H814" s="16" t="s">
        <v>1533</v>
      </c>
      <c r="I814" s="17" t="s">
        <v>84</v>
      </c>
      <c r="J814" s="9" t="s">
        <v>1555</v>
      </c>
      <c r="K814" s="9" t="s">
        <v>391</v>
      </c>
      <c r="L814" s="9" t="s">
        <v>1556</v>
      </c>
      <c r="M814" s="2" t="s">
        <v>86</v>
      </c>
      <c r="N814" s="2" t="s">
        <v>332</v>
      </c>
      <c r="O814" s="5">
        <v>1</v>
      </c>
      <c r="P814" s="4">
        <v>45350</v>
      </c>
      <c r="Q814" s="4">
        <f t="shared" si="48"/>
        <v>45716</v>
      </c>
      <c r="R814" s="2" t="s">
        <v>332</v>
      </c>
      <c r="S814" s="15" t="s">
        <v>2713</v>
      </c>
      <c r="T814" s="12">
        <v>180</v>
      </c>
      <c r="U814" s="12">
        <f t="shared" si="47"/>
        <v>180</v>
      </c>
      <c r="V814" s="15" t="s">
        <v>3402</v>
      </c>
      <c r="W814" s="13" t="s">
        <v>800</v>
      </c>
      <c r="X814" s="13" t="s">
        <v>802</v>
      </c>
      <c r="Y814" s="2" t="s">
        <v>89</v>
      </c>
      <c r="Z814" s="13" t="s">
        <v>802</v>
      </c>
      <c r="AA814" s="2" t="s">
        <v>803</v>
      </c>
      <c r="AB814" s="3">
        <v>45387</v>
      </c>
      <c r="AC814" s="2" t="s">
        <v>332</v>
      </c>
    </row>
    <row r="815" spans="1:29" ht="75" customHeight="1" x14ac:dyDescent="0.25">
      <c r="A815" s="2">
        <v>2024</v>
      </c>
      <c r="B815" s="3">
        <v>45292</v>
      </c>
      <c r="C815" s="3">
        <v>45382</v>
      </c>
      <c r="D815" s="2" t="s">
        <v>75</v>
      </c>
      <c r="E815" s="7" t="s">
        <v>1386</v>
      </c>
      <c r="F815" s="5" t="s">
        <v>1531</v>
      </c>
      <c r="G815" s="8" t="s">
        <v>1532</v>
      </c>
      <c r="H815" s="16" t="s">
        <v>1533</v>
      </c>
      <c r="I815" s="17" t="s">
        <v>84</v>
      </c>
      <c r="J815" s="9" t="s">
        <v>1555</v>
      </c>
      <c r="K815" s="9" t="s">
        <v>391</v>
      </c>
      <c r="L815" s="9" t="s">
        <v>1556</v>
      </c>
      <c r="M815" s="2" t="s">
        <v>86</v>
      </c>
      <c r="N815" s="2" t="s">
        <v>332</v>
      </c>
      <c r="O815" s="5">
        <v>1</v>
      </c>
      <c r="P815" s="4">
        <v>45350</v>
      </c>
      <c r="Q815" s="4">
        <f t="shared" si="48"/>
        <v>45716</v>
      </c>
      <c r="R815" s="2" t="s">
        <v>332</v>
      </c>
      <c r="S815" s="15" t="s">
        <v>2714</v>
      </c>
      <c r="T815" s="12">
        <v>180</v>
      </c>
      <c r="U815" s="12">
        <f t="shared" si="47"/>
        <v>180</v>
      </c>
      <c r="V815" s="15" t="s">
        <v>3403</v>
      </c>
      <c r="W815" s="13" t="s">
        <v>800</v>
      </c>
      <c r="X815" s="13" t="s">
        <v>802</v>
      </c>
      <c r="Y815" s="2" t="s">
        <v>89</v>
      </c>
      <c r="Z815" s="13" t="s">
        <v>802</v>
      </c>
      <c r="AA815" s="2" t="s">
        <v>803</v>
      </c>
      <c r="AB815" s="3">
        <v>45387</v>
      </c>
      <c r="AC815" s="2" t="s">
        <v>332</v>
      </c>
    </row>
    <row r="816" spans="1:29" ht="75" customHeight="1" x14ac:dyDescent="0.25">
      <c r="A816" s="2">
        <v>2024</v>
      </c>
      <c r="B816" s="3">
        <v>45292</v>
      </c>
      <c r="C816" s="3">
        <v>45382</v>
      </c>
      <c r="D816" s="2" t="s">
        <v>75</v>
      </c>
      <c r="E816" s="7" t="s">
        <v>1387</v>
      </c>
      <c r="F816" s="5" t="s">
        <v>1531</v>
      </c>
      <c r="G816" s="8" t="s">
        <v>1532</v>
      </c>
      <c r="H816" s="16" t="s">
        <v>1533</v>
      </c>
      <c r="I816" s="17" t="s">
        <v>84</v>
      </c>
      <c r="J816" s="9" t="s">
        <v>1555</v>
      </c>
      <c r="K816" s="9" t="s">
        <v>391</v>
      </c>
      <c r="L816" s="9" t="s">
        <v>1556</v>
      </c>
      <c r="M816" s="2" t="s">
        <v>86</v>
      </c>
      <c r="N816" s="2" t="s">
        <v>332</v>
      </c>
      <c r="O816" s="5">
        <v>1</v>
      </c>
      <c r="P816" s="4">
        <v>45350</v>
      </c>
      <c r="Q816" s="4">
        <f t="shared" si="48"/>
        <v>45716</v>
      </c>
      <c r="R816" s="2" t="s">
        <v>332</v>
      </c>
      <c r="S816" s="15" t="s">
        <v>2715</v>
      </c>
      <c r="T816" s="12">
        <v>180</v>
      </c>
      <c r="U816" s="12">
        <f t="shared" si="47"/>
        <v>180</v>
      </c>
      <c r="V816" s="15" t="s">
        <v>3404</v>
      </c>
      <c r="W816" s="13" t="s">
        <v>800</v>
      </c>
      <c r="X816" s="13" t="s">
        <v>802</v>
      </c>
      <c r="Y816" s="2" t="s">
        <v>89</v>
      </c>
      <c r="Z816" s="13" t="s">
        <v>802</v>
      </c>
      <c r="AA816" s="2" t="s">
        <v>803</v>
      </c>
      <c r="AB816" s="3">
        <v>45387</v>
      </c>
      <c r="AC816" s="2" t="s">
        <v>332</v>
      </c>
    </row>
    <row r="817" spans="1:29" ht="75" customHeight="1" x14ac:dyDescent="0.25">
      <c r="A817" s="2">
        <v>2024</v>
      </c>
      <c r="B817" s="3">
        <v>45292</v>
      </c>
      <c r="C817" s="3">
        <v>45382</v>
      </c>
      <c r="D817" s="2" t="s">
        <v>75</v>
      </c>
      <c r="E817" s="7" t="s">
        <v>1388</v>
      </c>
      <c r="F817" s="5" t="s">
        <v>1531</v>
      </c>
      <c r="G817" s="8" t="s">
        <v>1532</v>
      </c>
      <c r="H817" s="16" t="s">
        <v>1533</v>
      </c>
      <c r="I817" s="17" t="s">
        <v>84</v>
      </c>
      <c r="J817" s="9" t="s">
        <v>1555</v>
      </c>
      <c r="K817" s="9" t="s">
        <v>391</v>
      </c>
      <c r="L817" s="9" t="s">
        <v>1556</v>
      </c>
      <c r="M817" s="2" t="s">
        <v>86</v>
      </c>
      <c r="N817" s="2" t="s">
        <v>332</v>
      </c>
      <c r="O817" s="5">
        <v>1</v>
      </c>
      <c r="P817" s="4">
        <v>45350</v>
      </c>
      <c r="Q817" s="4">
        <f t="shared" si="48"/>
        <v>45716</v>
      </c>
      <c r="R817" s="2" t="s">
        <v>332</v>
      </c>
      <c r="S817" s="15" t="s">
        <v>2716</v>
      </c>
      <c r="T817" s="12">
        <v>180</v>
      </c>
      <c r="U817" s="12">
        <f t="shared" si="47"/>
        <v>180</v>
      </c>
      <c r="V817" s="15" t="s">
        <v>3405</v>
      </c>
      <c r="W817" s="13" t="s">
        <v>800</v>
      </c>
      <c r="X817" s="13" t="s">
        <v>802</v>
      </c>
      <c r="Y817" s="2" t="s">
        <v>89</v>
      </c>
      <c r="Z817" s="13" t="s">
        <v>802</v>
      </c>
      <c r="AA817" s="2" t="s">
        <v>803</v>
      </c>
      <c r="AB817" s="3">
        <v>45387</v>
      </c>
      <c r="AC817" s="2" t="s">
        <v>332</v>
      </c>
    </row>
    <row r="818" spans="1:29" ht="75" customHeight="1" x14ac:dyDescent="0.25">
      <c r="A818" s="2">
        <v>2024</v>
      </c>
      <c r="B818" s="3">
        <v>45292</v>
      </c>
      <c r="C818" s="3">
        <v>45382</v>
      </c>
      <c r="D818" s="2" t="s">
        <v>75</v>
      </c>
      <c r="E818" s="7" t="s">
        <v>1389</v>
      </c>
      <c r="F818" s="5" t="s">
        <v>1531</v>
      </c>
      <c r="G818" s="8" t="s">
        <v>1532</v>
      </c>
      <c r="H818" s="16" t="s">
        <v>1533</v>
      </c>
      <c r="I818" s="17" t="s">
        <v>84</v>
      </c>
      <c r="J818" s="9" t="s">
        <v>1555</v>
      </c>
      <c r="K818" s="9" t="s">
        <v>391</v>
      </c>
      <c r="L818" s="9" t="s">
        <v>1556</v>
      </c>
      <c r="M818" s="2" t="s">
        <v>86</v>
      </c>
      <c r="N818" s="2" t="s">
        <v>332</v>
      </c>
      <c r="O818" s="5">
        <v>1</v>
      </c>
      <c r="P818" s="4">
        <v>45350</v>
      </c>
      <c r="Q818" s="4">
        <f t="shared" si="48"/>
        <v>45716</v>
      </c>
      <c r="R818" s="2" t="s">
        <v>332</v>
      </c>
      <c r="S818" s="15" t="s">
        <v>2717</v>
      </c>
      <c r="T818" s="12">
        <v>180</v>
      </c>
      <c r="U818" s="12">
        <f t="shared" si="47"/>
        <v>180</v>
      </c>
      <c r="V818" s="15" t="s">
        <v>3406</v>
      </c>
      <c r="W818" s="13" t="s">
        <v>800</v>
      </c>
      <c r="X818" s="13" t="s">
        <v>802</v>
      </c>
      <c r="Y818" s="2" t="s">
        <v>89</v>
      </c>
      <c r="Z818" s="13" t="s">
        <v>802</v>
      </c>
      <c r="AA818" s="2" t="s">
        <v>803</v>
      </c>
      <c r="AB818" s="3">
        <v>45387</v>
      </c>
      <c r="AC818" s="2" t="s">
        <v>332</v>
      </c>
    </row>
    <row r="819" spans="1:29" ht="75" customHeight="1" x14ac:dyDescent="0.25">
      <c r="A819" s="2">
        <v>2024</v>
      </c>
      <c r="B819" s="3">
        <v>45292</v>
      </c>
      <c r="C819" s="3">
        <v>45382</v>
      </c>
      <c r="D819" s="2" t="s">
        <v>75</v>
      </c>
      <c r="E819" s="7" t="s">
        <v>1390</v>
      </c>
      <c r="F819" s="5" t="s">
        <v>1531</v>
      </c>
      <c r="G819" s="8" t="s">
        <v>1532</v>
      </c>
      <c r="H819" s="16" t="s">
        <v>1533</v>
      </c>
      <c r="I819" s="17" t="s">
        <v>84</v>
      </c>
      <c r="J819" s="9" t="s">
        <v>1555</v>
      </c>
      <c r="K819" s="9" t="s">
        <v>391</v>
      </c>
      <c r="L819" s="9" t="s">
        <v>1556</v>
      </c>
      <c r="M819" s="2" t="s">
        <v>86</v>
      </c>
      <c r="N819" s="2" t="s">
        <v>332</v>
      </c>
      <c r="O819" s="5">
        <v>1</v>
      </c>
      <c r="P819" s="4">
        <v>45350</v>
      </c>
      <c r="Q819" s="4">
        <f t="shared" si="48"/>
        <v>45716</v>
      </c>
      <c r="R819" s="2" t="s">
        <v>332</v>
      </c>
      <c r="S819" s="15" t="s">
        <v>2718</v>
      </c>
      <c r="T819" s="12">
        <v>180</v>
      </c>
      <c r="U819" s="12">
        <f t="shared" si="47"/>
        <v>180</v>
      </c>
      <c r="V819" s="15" t="s">
        <v>3407</v>
      </c>
      <c r="W819" s="13" t="s">
        <v>800</v>
      </c>
      <c r="X819" s="13" t="s">
        <v>802</v>
      </c>
      <c r="Y819" s="2" t="s">
        <v>89</v>
      </c>
      <c r="Z819" s="13" t="s">
        <v>802</v>
      </c>
      <c r="AA819" s="2" t="s">
        <v>803</v>
      </c>
      <c r="AB819" s="3">
        <v>45387</v>
      </c>
      <c r="AC819" s="2" t="s">
        <v>332</v>
      </c>
    </row>
    <row r="820" spans="1:29" ht="75" customHeight="1" x14ac:dyDescent="0.25">
      <c r="A820" s="2">
        <v>2024</v>
      </c>
      <c r="B820" s="3">
        <v>45292</v>
      </c>
      <c r="C820" s="3">
        <v>45382</v>
      </c>
      <c r="D820" s="2" t="s">
        <v>75</v>
      </c>
      <c r="E820" s="7" t="s">
        <v>1391</v>
      </c>
      <c r="F820" s="5" t="s">
        <v>1531</v>
      </c>
      <c r="G820" s="8" t="s">
        <v>1532</v>
      </c>
      <c r="H820" s="16" t="s">
        <v>1533</v>
      </c>
      <c r="I820" s="17" t="s">
        <v>84</v>
      </c>
      <c r="J820" s="9" t="s">
        <v>1555</v>
      </c>
      <c r="K820" s="9" t="s">
        <v>391</v>
      </c>
      <c r="L820" s="9" t="s">
        <v>1556</v>
      </c>
      <c r="M820" s="2" t="s">
        <v>86</v>
      </c>
      <c r="N820" s="2" t="s">
        <v>332</v>
      </c>
      <c r="O820" s="5">
        <v>1</v>
      </c>
      <c r="P820" s="4">
        <v>45350</v>
      </c>
      <c r="Q820" s="4">
        <f t="shared" si="48"/>
        <v>45716</v>
      </c>
      <c r="R820" s="2" t="s">
        <v>332</v>
      </c>
      <c r="S820" s="15" t="s">
        <v>2719</v>
      </c>
      <c r="T820" s="12">
        <v>180</v>
      </c>
      <c r="U820" s="12">
        <f t="shared" si="47"/>
        <v>180</v>
      </c>
      <c r="V820" s="15" t="s">
        <v>3408</v>
      </c>
      <c r="W820" s="13" t="s">
        <v>800</v>
      </c>
      <c r="X820" s="13" t="s">
        <v>802</v>
      </c>
      <c r="Y820" s="2" t="s">
        <v>89</v>
      </c>
      <c r="Z820" s="13" t="s">
        <v>802</v>
      </c>
      <c r="AA820" s="2" t="s">
        <v>803</v>
      </c>
      <c r="AB820" s="3">
        <v>45387</v>
      </c>
      <c r="AC820" s="2" t="s">
        <v>332</v>
      </c>
    </row>
    <row r="821" spans="1:29" ht="75" customHeight="1" x14ac:dyDescent="0.25">
      <c r="A821" s="2">
        <v>2024</v>
      </c>
      <c r="B821" s="3">
        <v>45292</v>
      </c>
      <c r="C821" s="3">
        <v>45382</v>
      </c>
      <c r="D821" s="2" t="s">
        <v>75</v>
      </c>
      <c r="E821" s="7" t="s">
        <v>1392</v>
      </c>
      <c r="F821" s="5" t="s">
        <v>1531</v>
      </c>
      <c r="G821" s="8" t="s">
        <v>1532</v>
      </c>
      <c r="H821" s="16" t="s">
        <v>1533</v>
      </c>
      <c r="I821" s="17" t="s">
        <v>84</v>
      </c>
      <c r="J821" s="9" t="s">
        <v>1555</v>
      </c>
      <c r="K821" s="9" t="s">
        <v>391</v>
      </c>
      <c r="L821" s="9" t="s">
        <v>1556</v>
      </c>
      <c r="M821" s="2" t="s">
        <v>86</v>
      </c>
      <c r="N821" s="2" t="s">
        <v>332</v>
      </c>
      <c r="O821" s="5">
        <v>1</v>
      </c>
      <c r="P821" s="4">
        <v>45350</v>
      </c>
      <c r="Q821" s="4">
        <f t="shared" si="48"/>
        <v>45716</v>
      </c>
      <c r="R821" s="2" t="s">
        <v>332</v>
      </c>
      <c r="S821" s="15" t="s">
        <v>2720</v>
      </c>
      <c r="T821" s="12">
        <v>180</v>
      </c>
      <c r="U821" s="12">
        <f t="shared" si="47"/>
        <v>180</v>
      </c>
      <c r="V821" s="15" t="s">
        <v>3409</v>
      </c>
      <c r="W821" s="13" t="s">
        <v>800</v>
      </c>
      <c r="X821" s="13" t="s">
        <v>802</v>
      </c>
      <c r="Y821" s="2" t="s">
        <v>89</v>
      </c>
      <c r="Z821" s="13" t="s">
        <v>802</v>
      </c>
      <c r="AA821" s="2" t="s">
        <v>803</v>
      </c>
      <c r="AB821" s="3">
        <v>45387</v>
      </c>
      <c r="AC821" s="2" t="s">
        <v>332</v>
      </c>
    </row>
    <row r="822" spans="1:29" ht="75" customHeight="1" x14ac:dyDescent="0.25">
      <c r="A822" s="2">
        <v>2024</v>
      </c>
      <c r="B822" s="3">
        <v>45292</v>
      </c>
      <c r="C822" s="3">
        <v>45382</v>
      </c>
      <c r="D822" s="2" t="s">
        <v>75</v>
      </c>
      <c r="E822" s="7" t="s">
        <v>1393</v>
      </c>
      <c r="F822" s="5" t="s">
        <v>1531</v>
      </c>
      <c r="G822" s="8" t="s">
        <v>1532</v>
      </c>
      <c r="H822" s="16" t="s">
        <v>1533</v>
      </c>
      <c r="I822" s="17" t="s">
        <v>84</v>
      </c>
      <c r="J822" s="9" t="s">
        <v>1555</v>
      </c>
      <c r="K822" s="9" t="s">
        <v>391</v>
      </c>
      <c r="L822" s="9" t="s">
        <v>1556</v>
      </c>
      <c r="M822" s="2" t="s">
        <v>86</v>
      </c>
      <c r="N822" s="2" t="s">
        <v>332</v>
      </c>
      <c r="O822" s="5">
        <v>1</v>
      </c>
      <c r="P822" s="4">
        <v>45350</v>
      </c>
      <c r="Q822" s="4">
        <f t="shared" si="48"/>
        <v>45716</v>
      </c>
      <c r="R822" s="2" t="s">
        <v>332</v>
      </c>
      <c r="S822" s="15" t="s">
        <v>2721</v>
      </c>
      <c r="T822" s="12">
        <v>180</v>
      </c>
      <c r="U822" s="12">
        <f t="shared" si="47"/>
        <v>180</v>
      </c>
      <c r="V822" s="15" t="s">
        <v>3410</v>
      </c>
      <c r="W822" s="13" t="s">
        <v>800</v>
      </c>
      <c r="X822" s="13" t="s">
        <v>802</v>
      </c>
      <c r="Y822" s="2" t="s">
        <v>89</v>
      </c>
      <c r="Z822" s="13" t="s">
        <v>802</v>
      </c>
      <c r="AA822" s="2" t="s">
        <v>803</v>
      </c>
      <c r="AB822" s="3">
        <v>45387</v>
      </c>
      <c r="AC822" s="2" t="s">
        <v>332</v>
      </c>
    </row>
    <row r="823" spans="1:29" ht="75" customHeight="1" x14ac:dyDescent="0.25">
      <c r="A823" s="2">
        <v>2024</v>
      </c>
      <c r="B823" s="3">
        <v>45292</v>
      </c>
      <c r="C823" s="3">
        <v>45382</v>
      </c>
      <c r="D823" s="2" t="s">
        <v>75</v>
      </c>
      <c r="E823" s="7" t="s">
        <v>1394</v>
      </c>
      <c r="F823" s="5" t="s">
        <v>1531</v>
      </c>
      <c r="G823" s="8" t="s">
        <v>1532</v>
      </c>
      <c r="H823" s="16" t="s">
        <v>1533</v>
      </c>
      <c r="I823" s="17" t="s">
        <v>84</v>
      </c>
      <c r="J823" s="9" t="s">
        <v>1555</v>
      </c>
      <c r="K823" s="9" t="s">
        <v>391</v>
      </c>
      <c r="L823" s="9" t="s">
        <v>1556</v>
      </c>
      <c r="M823" s="2" t="s">
        <v>86</v>
      </c>
      <c r="N823" s="2" t="s">
        <v>332</v>
      </c>
      <c r="O823" s="5">
        <v>1</v>
      </c>
      <c r="P823" s="4">
        <v>45351</v>
      </c>
      <c r="Q823" s="4">
        <f t="shared" ref="Q823:Q857" si="49">P823+365</f>
        <v>45716</v>
      </c>
      <c r="R823" s="2" t="s">
        <v>332</v>
      </c>
      <c r="S823" s="15" t="s">
        <v>2722</v>
      </c>
      <c r="T823" s="12">
        <v>180</v>
      </c>
      <c r="U823" s="12">
        <f t="shared" si="47"/>
        <v>180</v>
      </c>
      <c r="V823" s="15" t="s">
        <v>3411</v>
      </c>
      <c r="W823" s="13" t="s">
        <v>800</v>
      </c>
      <c r="X823" s="13" t="s">
        <v>802</v>
      </c>
      <c r="Y823" s="2" t="s">
        <v>89</v>
      </c>
      <c r="Z823" s="13" t="s">
        <v>802</v>
      </c>
      <c r="AA823" s="2" t="s">
        <v>803</v>
      </c>
      <c r="AB823" s="3">
        <v>45387</v>
      </c>
      <c r="AC823" s="2" t="s">
        <v>332</v>
      </c>
    </row>
    <row r="824" spans="1:29" ht="75" customHeight="1" x14ac:dyDescent="0.25">
      <c r="A824" s="2">
        <v>2024</v>
      </c>
      <c r="B824" s="3">
        <v>45292</v>
      </c>
      <c r="C824" s="3">
        <v>45382</v>
      </c>
      <c r="D824" s="2" t="s">
        <v>75</v>
      </c>
      <c r="E824" s="7" t="s">
        <v>1395</v>
      </c>
      <c r="F824" s="5" t="s">
        <v>1531</v>
      </c>
      <c r="G824" s="8" t="s">
        <v>1532</v>
      </c>
      <c r="H824" s="16" t="s">
        <v>1533</v>
      </c>
      <c r="I824" s="17" t="s">
        <v>84</v>
      </c>
      <c r="J824" s="9" t="s">
        <v>1555</v>
      </c>
      <c r="K824" s="9" t="s">
        <v>391</v>
      </c>
      <c r="L824" s="9" t="s">
        <v>1556</v>
      </c>
      <c r="M824" s="2" t="s">
        <v>86</v>
      </c>
      <c r="N824" s="2" t="s">
        <v>332</v>
      </c>
      <c r="O824" s="5">
        <v>1</v>
      </c>
      <c r="P824" s="4">
        <v>45351</v>
      </c>
      <c r="Q824" s="4">
        <f t="shared" si="49"/>
        <v>45716</v>
      </c>
      <c r="R824" s="2" t="s">
        <v>332</v>
      </c>
      <c r="S824" s="15" t="s">
        <v>2723</v>
      </c>
      <c r="T824" s="12">
        <v>180</v>
      </c>
      <c r="U824" s="12">
        <f t="shared" si="47"/>
        <v>180</v>
      </c>
      <c r="V824" s="15" t="s">
        <v>3412</v>
      </c>
      <c r="W824" s="13" t="s">
        <v>800</v>
      </c>
      <c r="X824" s="13" t="s">
        <v>802</v>
      </c>
      <c r="Y824" s="2" t="s">
        <v>89</v>
      </c>
      <c r="Z824" s="13" t="s">
        <v>802</v>
      </c>
      <c r="AA824" s="2" t="s">
        <v>803</v>
      </c>
      <c r="AB824" s="3">
        <v>45387</v>
      </c>
      <c r="AC824" s="2" t="s">
        <v>332</v>
      </c>
    </row>
    <row r="825" spans="1:29" ht="75" customHeight="1" x14ac:dyDescent="0.25">
      <c r="A825" s="2">
        <v>2024</v>
      </c>
      <c r="B825" s="3">
        <v>45292</v>
      </c>
      <c r="C825" s="3">
        <v>45382</v>
      </c>
      <c r="D825" s="2" t="s">
        <v>75</v>
      </c>
      <c r="E825" s="7" t="s">
        <v>1396</v>
      </c>
      <c r="F825" s="5" t="s">
        <v>1531</v>
      </c>
      <c r="G825" s="8" t="s">
        <v>1532</v>
      </c>
      <c r="H825" s="16" t="s">
        <v>1533</v>
      </c>
      <c r="I825" s="17" t="s">
        <v>84</v>
      </c>
      <c r="J825" s="9" t="s">
        <v>1555</v>
      </c>
      <c r="K825" s="9" t="s">
        <v>391</v>
      </c>
      <c r="L825" s="9" t="s">
        <v>1556</v>
      </c>
      <c r="M825" s="2" t="s">
        <v>86</v>
      </c>
      <c r="N825" s="2" t="s">
        <v>332</v>
      </c>
      <c r="O825" s="5">
        <v>1</v>
      </c>
      <c r="P825" s="4">
        <v>45351</v>
      </c>
      <c r="Q825" s="4">
        <f t="shared" si="49"/>
        <v>45716</v>
      </c>
      <c r="R825" s="2" t="s">
        <v>332</v>
      </c>
      <c r="S825" s="15" t="s">
        <v>2724</v>
      </c>
      <c r="T825" s="12">
        <v>180</v>
      </c>
      <c r="U825" s="12">
        <f t="shared" si="47"/>
        <v>180</v>
      </c>
      <c r="V825" s="15" t="s">
        <v>3413</v>
      </c>
      <c r="W825" s="13" t="s">
        <v>800</v>
      </c>
      <c r="X825" s="13" t="s">
        <v>802</v>
      </c>
      <c r="Y825" s="2" t="s">
        <v>89</v>
      </c>
      <c r="Z825" s="13" t="s">
        <v>802</v>
      </c>
      <c r="AA825" s="2" t="s">
        <v>803</v>
      </c>
      <c r="AB825" s="3">
        <v>45387</v>
      </c>
      <c r="AC825" s="2" t="s">
        <v>332</v>
      </c>
    </row>
    <row r="826" spans="1:29" ht="75" customHeight="1" x14ac:dyDescent="0.25">
      <c r="A826" s="2">
        <v>2024</v>
      </c>
      <c r="B826" s="3">
        <v>45292</v>
      </c>
      <c r="C826" s="3">
        <v>45382</v>
      </c>
      <c r="D826" s="2" t="s">
        <v>75</v>
      </c>
      <c r="E826" s="7" t="s">
        <v>1397</v>
      </c>
      <c r="F826" s="5" t="s">
        <v>1531</v>
      </c>
      <c r="G826" s="8" t="s">
        <v>1532</v>
      </c>
      <c r="H826" s="16" t="s">
        <v>1533</v>
      </c>
      <c r="I826" s="17" t="s">
        <v>84</v>
      </c>
      <c r="J826" s="9" t="s">
        <v>1555</v>
      </c>
      <c r="K826" s="9" t="s">
        <v>391</v>
      </c>
      <c r="L826" s="9" t="s">
        <v>1556</v>
      </c>
      <c r="M826" s="2" t="s">
        <v>86</v>
      </c>
      <c r="N826" s="2" t="s">
        <v>332</v>
      </c>
      <c r="O826" s="5">
        <v>1</v>
      </c>
      <c r="P826" s="4">
        <v>45351</v>
      </c>
      <c r="Q826" s="4">
        <f t="shared" si="49"/>
        <v>45716</v>
      </c>
      <c r="R826" s="2" t="s">
        <v>332</v>
      </c>
      <c r="S826" s="15" t="s">
        <v>2725</v>
      </c>
      <c r="T826" s="12">
        <v>180</v>
      </c>
      <c r="U826" s="12">
        <f t="shared" si="47"/>
        <v>180</v>
      </c>
      <c r="V826" s="15" t="s">
        <v>3414</v>
      </c>
      <c r="W826" s="13" t="s">
        <v>800</v>
      </c>
      <c r="X826" s="13" t="s">
        <v>802</v>
      </c>
      <c r="Y826" s="2" t="s">
        <v>89</v>
      </c>
      <c r="Z826" s="13" t="s">
        <v>802</v>
      </c>
      <c r="AA826" s="2" t="s">
        <v>803</v>
      </c>
      <c r="AB826" s="3">
        <v>45387</v>
      </c>
      <c r="AC826" s="2" t="s">
        <v>332</v>
      </c>
    </row>
    <row r="827" spans="1:29" ht="75" customHeight="1" x14ac:dyDescent="0.25">
      <c r="A827" s="2">
        <v>2024</v>
      </c>
      <c r="B827" s="3">
        <v>45292</v>
      </c>
      <c r="C827" s="3">
        <v>45382</v>
      </c>
      <c r="D827" s="2" t="s">
        <v>75</v>
      </c>
      <c r="E827" s="7" t="s">
        <v>1398</v>
      </c>
      <c r="F827" s="5" t="s">
        <v>1531</v>
      </c>
      <c r="G827" s="8" t="s">
        <v>1532</v>
      </c>
      <c r="H827" s="16" t="s">
        <v>1533</v>
      </c>
      <c r="I827" s="17" t="s">
        <v>84</v>
      </c>
      <c r="J827" s="9" t="s">
        <v>1555</v>
      </c>
      <c r="K827" s="9" t="s">
        <v>391</v>
      </c>
      <c r="L827" s="9" t="s">
        <v>1556</v>
      </c>
      <c r="M827" s="2" t="s">
        <v>86</v>
      </c>
      <c r="N827" s="2" t="s">
        <v>332</v>
      </c>
      <c r="O827" s="5">
        <v>1</v>
      </c>
      <c r="P827" s="4">
        <v>45351</v>
      </c>
      <c r="Q827" s="4">
        <f t="shared" si="49"/>
        <v>45716</v>
      </c>
      <c r="R827" s="2" t="s">
        <v>332</v>
      </c>
      <c r="S827" s="15" t="s">
        <v>2726</v>
      </c>
      <c r="T827" s="12">
        <v>180</v>
      </c>
      <c r="U827" s="12">
        <f t="shared" si="47"/>
        <v>180</v>
      </c>
      <c r="V827" s="15" t="s">
        <v>3415</v>
      </c>
      <c r="W827" s="13" t="s">
        <v>800</v>
      </c>
      <c r="X827" s="13" t="s">
        <v>802</v>
      </c>
      <c r="Y827" s="2" t="s">
        <v>89</v>
      </c>
      <c r="Z827" s="13" t="s">
        <v>802</v>
      </c>
      <c r="AA827" s="2" t="s">
        <v>803</v>
      </c>
      <c r="AB827" s="3">
        <v>45387</v>
      </c>
      <c r="AC827" s="2" t="s">
        <v>332</v>
      </c>
    </row>
    <row r="828" spans="1:29" ht="75" customHeight="1" x14ac:dyDescent="0.25">
      <c r="A828" s="2">
        <v>2024</v>
      </c>
      <c r="B828" s="3">
        <v>45292</v>
      </c>
      <c r="C828" s="3">
        <v>45382</v>
      </c>
      <c r="D828" s="2" t="s">
        <v>75</v>
      </c>
      <c r="E828" s="7" t="s">
        <v>1399</v>
      </c>
      <c r="F828" s="5" t="s">
        <v>1531</v>
      </c>
      <c r="G828" s="8" t="s">
        <v>1532</v>
      </c>
      <c r="H828" s="16" t="s">
        <v>1533</v>
      </c>
      <c r="I828" s="17" t="s">
        <v>84</v>
      </c>
      <c r="J828" s="9" t="s">
        <v>1555</v>
      </c>
      <c r="K828" s="9" t="s">
        <v>391</v>
      </c>
      <c r="L828" s="9" t="s">
        <v>1556</v>
      </c>
      <c r="M828" s="2" t="s">
        <v>86</v>
      </c>
      <c r="N828" s="2" t="s">
        <v>332</v>
      </c>
      <c r="O828" s="5">
        <v>1</v>
      </c>
      <c r="P828" s="4">
        <v>45351</v>
      </c>
      <c r="Q828" s="4">
        <f t="shared" si="49"/>
        <v>45716</v>
      </c>
      <c r="R828" s="2" t="s">
        <v>332</v>
      </c>
      <c r="S828" s="15" t="s">
        <v>2727</v>
      </c>
      <c r="T828" s="12">
        <v>180</v>
      </c>
      <c r="U828" s="12">
        <f t="shared" si="47"/>
        <v>180</v>
      </c>
      <c r="V828" s="15" t="s">
        <v>3416</v>
      </c>
      <c r="W828" s="13" t="s">
        <v>800</v>
      </c>
      <c r="X828" s="13" t="s">
        <v>802</v>
      </c>
      <c r="Y828" s="2" t="s">
        <v>89</v>
      </c>
      <c r="Z828" s="13" t="s">
        <v>802</v>
      </c>
      <c r="AA828" s="2" t="s">
        <v>803</v>
      </c>
      <c r="AB828" s="3">
        <v>45387</v>
      </c>
      <c r="AC828" s="2" t="s">
        <v>332</v>
      </c>
    </row>
    <row r="829" spans="1:29" ht="75" customHeight="1" x14ac:dyDescent="0.25">
      <c r="A829" s="2">
        <v>2024</v>
      </c>
      <c r="B829" s="3">
        <v>45292</v>
      </c>
      <c r="C829" s="3">
        <v>45382</v>
      </c>
      <c r="D829" s="2" t="s">
        <v>75</v>
      </c>
      <c r="E829" s="7" t="s">
        <v>1400</v>
      </c>
      <c r="F829" s="5" t="s">
        <v>1531</v>
      </c>
      <c r="G829" s="8" t="s">
        <v>1532</v>
      </c>
      <c r="H829" s="16" t="s">
        <v>1533</v>
      </c>
      <c r="I829" s="17" t="s">
        <v>84</v>
      </c>
      <c r="J829" s="9" t="s">
        <v>1555</v>
      </c>
      <c r="K829" s="9" t="s">
        <v>391</v>
      </c>
      <c r="L829" s="9" t="s">
        <v>1556</v>
      </c>
      <c r="M829" s="2" t="s">
        <v>86</v>
      </c>
      <c r="N829" s="2" t="s">
        <v>332</v>
      </c>
      <c r="O829" s="5">
        <v>1</v>
      </c>
      <c r="P829" s="4">
        <v>45351</v>
      </c>
      <c r="Q829" s="4">
        <f t="shared" si="49"/>
        <v>45716</v>
      </c>
      <c r="R829" s="2" t="s">
        <v>332</v>
      </c>
      <c r="S829" s="15" t="s">
        <v>2728</v>
      </c>
      <c r="T829" s="12">
        <v>180</v>
      </c>
      <c r="U829" s="12">
        <f t="shared" ref="U829:U880" si="50">T829</f>
        <v>180</v>
      </c>
      <c r="V829" s="15" t="s">
        <v>3417</v>
      </c>
      <c r="W829" s="13" t="s">
        <v>800</v>
      </c>
      <c r="X829" s="13" t="s">
        <v>802</v>
      </c>
      <c r="Y829" s="2" t="s">
        <v>89</v>
      </c>
      <c r="Z829" s="13" t="s">
        <v>802</v>
      </c>
      <c r="AA829" s="2" t="s">
        <v>803</v>
      </c>
      <c r="AB829" s="3">
        <v>45387</v>
      </c>
      <c r="AC829" s="2" t="s">
        <v>332</v>
      </c>
    </row>
    <row r="830" spans="1:29" ht="75" customHeight="1" x14ac:dyDescent="0.25">
      <c r="A830" s="2">
        <v>2024</v>
      </c>
      <c r="B830" s="3">
        <v>45292</v>
      </c>
      <c r="C830" s="3">
        <v>45382</v>
      </c>
      <c r="D830" s="2" t="s">
        <v>75</v>
      </c>
      <c r="E830" s="7" t="s">
        <v>1401</v>
      </c>
      <c r="F830" s="5" t="s">
        <v>1531</v>
      </c>
      <c r="G830" s="8" t="s">
        <v>1532</v>
      </c>
      <c r="H830" s="16" t="s">
        <v>1533</v>
      </c>
      <c r="I830" s="17" t="s">
        <v>84</v>
      </c>
      <c r="J830" s="9" t="s">
        <v>1555</v>
      </c>
      <c r="K830" s="9" t="s">
        <v>391</v>
      </c>
      <c r="L830" s="9" t="s">
        <v>1556</v>
      </c>
      <c r="M830" s="2" t="s">
        <v>86</v>
      </c>
      <c r="N830" s="2" t="s">
        <v>332</v>
      </c>
      <c r="O830" s="5">
        <v>1</v>
      </c>
      <c r="P830" s="4">
        <v>45351</v>
      </c>
      <c r="Q830" s="4">
        <f t="shared" si="49"/>
        <v>45716</v>
      </c>
      <c r="R830" s="2" t="s">
        <v>332</v>
      </c>
      <c r="S830" s="15" t="s">
        <v>2729</v>
      </c>
      <c r="T830" s="12">
        <v>180</v>
      </c>
      <c r="U830" s="12">
        <f t="shared" si="50"/>
        <v>180</v>
      </c>
      <c r="V830" s="15" t="s">
        <v>3418</v>
      </c>
      <c r="W830" s="13" t="s">
        <v>800</v>
      </c>
      <c r="X830" s="13" t="s">
        <v>802</v>
      </c>
      <c r="Y830" s="2" t="s">
        <v>89</v>
      </c>
      <c r="Z830" s="13" t="s">
        <v>802</v>
      </c>
      <c r="AA830" s="2" t="s">
        <v>803</v>
      </c>
      <c r="AB830" s="3">
        <v>45387</v>
      </c>
      <c r="AC830" s="2" t="s">
        <v>332</v>
      </c>
    </row>
    <row r="831" spans="1:29" ht="75" customHeight="1" x14ac:dyDescent="0.25">
      <c r="A831" s="2">
        <v>2024</v>
      </c>
      <c r="B831" s="3">
        <v>45292</v>
      </c>
      <c r="C831" s="3">
        <v>45382</v>
      </c>
      <c r="D831" s="2" t="s">
        <v>75</v>
      </c>
      <c r="E831" s="7" t="s">
        <v>1402</v>
      </c>
      <c r="F831" s="5" t="s">
        <v>1531</v>
      </c>
      <c r="G831" s="8" t="s">
        <v>1532</v>
      </c>
      <c r="H831" s="16" t="s">
        <v>1533</v>
      </c>
      <c r="I831" s="17" t="s">
        <v>84</v>
      </c>
      <c r="J831" s="9" t="s">
        <v>1555</v>
      </c>
      <c r="K831" s="9" t="s">
        <v>391</v>
      </c>
      <c r="L831" s="9" t="s">
        <v>1556</v>
      </c>
      <c r="M831" s="2" t="s">
        <v>86</v>
      </c>
      <c r="N831" s="2" t="s">
        <v>332</v>
      </c>
      <c r="O831" s="5">
        <v>1</v>
      </c>
      <c r="P831" s="4">
        <v>45351</v>
      </c>
      <c r="Q831" s="4">
        <f t="shared" si="49"/>
        <v>45716</v>
      </c>
      <c r="R831" s="2" t="s">
        <v>332</v>
      </c>
      <c r="S831" s="15" t="s">
        <v>2730</v>
      </c>
      <c r="T831" s="12">
        <v>180</v>
      </c>
      <c r="U831" s="12">
        <f t="shared" si="50"/>
        <v>180</v>
      </c>
      <c r="V831" s="15" t="s">
        <v>3419</v>
      </c>
      <c r="W831" s="13" t="s">
        <v>800</v>
      </c>
      <c r="X831" s="13" t="s">
        <v>802</v>
      </c>
      <c r="Y831" s="2" t="s">
        <v>89</v>
      </c>
      <c r="Z831" s="13" t="s">
        <v>802</v>
      </c>
      <c r="AA831" s="2" t="s">
        <v>803</v>
      </c>
      <c r="AB831" s="3">
        <v>45387</v>
      </c>
      <c r="AC831" s="2" t="s">
        <v>332</v>
      </c>
    </row>
    <row r="832" spans="1:29" ht="75" customHeight="1" x14ac:dyDescent="0.25">
      <c r="A832" s="2">
        <v>2024</v>
      </c>
      <c r="B832" s="3">
        <v>45292</v>
      </c>
      <c r="C832" s="3">
        <v>45382</v>
      </c>
      <c r="D832" s="2" t="s">
        <v>75</v>
      </c>
      <c r="E832" s="7" t="s">
        <v>1403</v>
      </c>
      <c r="F832" s="5" t="s">
        <v>1531</v>
      </c>
      <c r="G832" s="8" t="s">
        <v>1532</v>
      </c>
      <c r="H832" s="16" t="s">
        <v>1533</v>
      </c>
      <c r="I832" s="17" t="s">
        <v>84</v>
      </c>
      <c r="J832" s="9" t="s">
        <v>1555</v>
      </c>
      <c r="K832" s="9" t="s">
        <v>391</v>
      </c>
      <c r="L832" s="9" t="s">
        <v>1556</v>
      </c>
      <c r="M832" s="2" t="s">
        <v>86</v>
      </c>
      <c r="N832" s="2" t="s">
        <v>332</v>
      </c>
      <c r="O832" s="5">
        <v>1</v>
      </c>
      <c r="P832" s="4">
        <v>45351</v>
      </c>
      <c r="Q832" s="4">
        <f t="shared" si="49"/>
        <v>45716</v>
      </c>
      <c r="R832" s="2" t="s">
        <v>332</v>
      </c>
      <c r="S832" s="15" t="s">
        <v>2731</v>
      </c>
      <c r="T832" s="12">
        <v>180</v>
      </c>
      <c r="U832" s="12">
        <f t="shared" si="50"/>
        <v>180</v>
      </c>
      <c r="V832" s="15" t="s">
        <v>3420</v>
      </c>
      <c r="W832" s="13" t="s">
        <v>800</v>
      </c>
      <c r="X832" s="13" t="s">
        <v>802</v>
      </c>
      <c r="Y832" s="2" t="s">
        <v>89</v>
      </c>
      <c r="Z832" s="13" t="s">
        <v>802</v>
      </c>
      <c r="AA832" s="2" t="s">
        <v>803</v>
      </c>
      <c r="AB832" s="3">
        <v>45387</v>
      </c>
      <c r="AC832" s="2" t="s">
        <v>332</v>
      </c>
    </row>
    <row r="833" spans="1:29" ht="75" customHeight="1" x14ac:dyDescent="0.25">
      <c r="A833" s="2">
        <v>2024</v>
      </c>
      <c r="B833" s="3">
        <v>45292</v>
      </c>
      <c r="C833" s="3">
        <v>45382</v>
      </c>
      <c r="D833" s="2" t="s">
        <v>75</v>
      </c>
      <c r="E833" s="7" t="s">
        <v>1404</v>
      </c>
      <c r="F833" s="5" t="s">
        <v>1531</v>
      </c>
      <c r="G833" s="8" t="s">
        <v>1532</v>
      </c>
      <c r="H833" s="16" t="s">
        <v>1533</v>
      </c>
      <c r="I833" s="17" t="s">
        <v>84</v>
      </c>
      <c r="J833" s="9" t="s">
        <v>1555</v>
      </c>
      <c r="K833" s="9" t="s">
        <v>391</v>
      </c>
      <c r="L833" s="9" t="s">
        <v>1556</v>
      </c>
      <c r="M833" s="2" t="s">
        <v>86</v>
      </c>
      <c r="N833" s="2" t="s">
        <v>332</v>
      </c>
      <c r="O833" s="5">
        <v>1</v>
      </c>
      <c r="P833" s="4">
        <v>45351</v>
      </c>
      <c r="Q833" s="4">
        <f t="shared" si="49"/>
        <v>45716</v>
      </c>
      <c r="R833" s="2" t="s">
        <v>332</v>
      </c>
      <c r="S833" s="15" t="s">
        <v>2732</v>
      </c>
      <c r="T833" s="12">
        <v>180</v>
      </c>
      <c r="U833" s="12">
        <f t="shared" si="50"/>
        <v>180</v>
      </c>
      <c r="V833" s="15" t="s">
        <v>3421</v>
      </c>
      <c r="W833" s="13" t="s">
        <v>800</v>
      </c>
      <c r="X833" s="13" t="s">
        <v>802</v>
      </c>
      <c r="Y833" s="2" t="s">
        <v>89</v>
      </c>
      <c r="Z833" s="13" t="s">
        <v>802</v>
      </c>
      <c r="AA833" s="2" t="s">
        <v>803</v>
      </c>
      <c r="AB833" s="3">
        <v>45387</v>
      </c>
      <c r="AC833" s="2" t="s">
        <v>332</v>
      </c>
    </row>
    <row r="834" spans="1:29" ht="75" customHeight="1" x14ac:dyDescent="0.25">
      <c r="A834" s="2">
        <v>2024</v>
      </c>
      <c r="B834" s="3">
        <v>45292</v>
      </c>
      <c r="C834" s="3">
        <v>45382</v>
      </c>
      <c r="D834" s="2" t="s">
        <v>75</v>
      </c>
      <c r="E834" s="7" t="s">
        <v>1405</v>
      </c>
      <c r="F834" s="5" t="s">
        <v>1531</v>
      </c>
      <c r="G834" s="8" t="s">
        <v>1532</v>
      </c>
      <c r="H834" s="16" t="s">
        <v>1533</v>
      </c>
      <c r="I834" s="17" t="s">
        <v>84</v>
      </c>
      <c r="J834" s="9" t="s">
        <v>1555</v>
      </c>
      <c r="K834" s="9" t="s">
        <v>391</v>
      </c>
      <c r="L834" s="9" t="s">
        <v>1556</v>
      </c>
      <c r="M834" s="2" t="s">
        <v>86</v>
      </c>
      <c r="N834" s="2" t="s">
        <v>332</v>
      </c>
      <c r="O834" s="5">
        <v>1</v>
      </c>
      <c r="P834" s="4">
        <v>45351</v>
      </c>
      <c r="Q834" s="4">
        <f t="shared" si="49"/>
        <v>45716</v>
      </c>
      <c r="R834" s="2" t="s">
        <v>332</v>
      </c>
      <c r="S834" s="15" t="s">
        <v>2733</v>
      </c>
      <c r="T834" s="12">
        <v>180</v>
      </c>
      <c r="U834" s="12">
        <f t="shared" si="50"/>
        <v>180</v>
      </c>
      <c r="V834" s="15" t="s">
        <v>3422</v>
      </c>
      <c r="W834" s="13" t="s">
        <v>800</v>
      </c>
      <c r="X834" s="13" t="s">
        <v>802</v>
      </c>
      <c r="Y834" s="2" t="s">
        <v>89</v>
      </c>
      <c r="Z834" s="13" t="s">
        <v>802</v>
      </c>
      <c r="AA834" s="2" t="s">
        <v>803</v>
      </c>
      <c r="AB834" s="3">
        <v>45387</v>
      </c>
      <c r="AC834" s="2" t="s">
        <v>332</v>
      </c>
    </row>
    <row r="835" spans="1:29" ht="75" customHeight="1" x14ac:dyDescent="0.25">
      <c r="A835" s="2">
        <v>2024</v>
      </c>
      <c r="B835" s="3">
        <v>45292</v>
      </c>
      <c r="C835" s="3">
        <v>45382</v>
      </c>
      <c r="D835" s="2" t="s">
        <v>75</v>
      </c>
      <c r="E835" s="7" t="s">
        <v>1406</v>
      </c>
      <c r="F835" s="5" t="s">
        <v>1531</v>
      </c>
      <c r="G835" s="8" t="s">
        <v>1532</v>
      </c>
      <c r="H835" s="16" t="s">
        <v>1533</v>
      </c>
      <c r="I835" s="17" t="s">
        <v>84</v>
      </c>
      <c r="J835" s="9" t="s">
        <v>1555</v>
      </c>
      <c r="K835" s="9" t="s">
        <v>391</v>
      </c>
      <c r="L835" s="9" t="s">
        <v>1556</v>
      </c>
      <c r="M835" s="2" t="s">
        <v>86</v>
      </c>
      <c r="N835" s="2" t="s">
        <v>332</v>
      </c>
      <c r="O835" s="5">
        <v>1</v>
      </c>
      <c r="P835" s="4">
        <v>45351</v>
      </c>
      <c r="Q835" s="4">
        <f t="shared" si="49"/>
        <v>45716</v>
      </c>
      <c r="R835" s="2" t="s">
        <v>332</v>
      </c>
      <c r="S835" s="15" t="s">
        <v>2734</v>
      </c>
      <c r="T835" s="12">
        <v>180</v>
      </c>
      <c r="U835" s="12">
        <f t="shared" si="50"/>
        <v>180</v>
      </c>
      <c r="V835" s="15" t="s">
        <v>3423</v>
      </c>
      <c r="W835" s="13" t="s">
        <v>800</v>
      </c>
      <c r="X835" s="13" t="s">
        <v>802</v>
      </c>
      <c r="Y835" s="2" t="s">
        <v>89</v>
      </c>
      <c r="Z835" s="13" t="s">
        <v>802</v>
      </c>
      <c r="AA835" s="2" t="s">
        <v>803</v>
      </c>
      <c r="AB835" s="3">
        <v>45387</v>
      </c>
      <c r="AC835" s="2" t="s">
        <v>332</v>
      </c>
    </row>
    <row r="836" spans="1:29" ht="75" customHeight="1" x14ac:dyDescent="0.25">
      <c r="A836" s="2">
        <v>2024</v>
      </c>
      <c r="B836" s="3">
        <v>45292</v>
      </c>
      <c r="C836" s="3">
        <v>45382</v>
      </c>
      <c r="D836" s="2" t="s">
        <v>75</v>
      </c>
      <c r="E836" s="7" t="s">
        <v>1407</v>
      </c>
      <c r="F836" s="5" t="s">
        <v>1531</v>
      </c>
      <c r="G836" s="8" t="s">
        <v>1532</v>
      </c>
      <c r="H836" s="16" t="s">
        <v>1533</v>
      </c>
      <c r="I836" s="17" t="s">
        <v>84</v>
      </c>
      <c r="J836" s="9" t="s">
        <v>1555</v>
      </c>
      <c r="K836" s="9" t="s">
        <v>391</v>
      </c>
      <c r="L836" s="9" t="s">
        <v>1556</v>
      </c>
      <c r="M836" s="2" t="s">
        <v>86</v>
      </c>
      <c r="N836" s="2" t="s">
        <v>332</v>
      </c>
      <c r="O836" s="5">
        <v>1</v>
      </c>
      <c r="P836" s="4">
        <v>45351</v>
      </c>
      <c r="Q836" s="4">
        <f t="shared" si="49"/>
        <v>45716</v>
      </c>
      <c r="R836" s="2" t="s">
        <v>332</v>
      </c>
      <c r="S836" s="15" t="s">
        <v>2735</v>
      </c>
      <c r="T836" s="12">
        <v>180</v>
      </c>
      <c r="U836" s="12">
        <f t="shared" si="50"/>
        <v>180</v>
      </c>
      <c r="V836" s="15" t="s">
        <v>3424</v>
      </c>
      <c r="W836" s="13" t="s">
        <v>800</v>
      </c>
      <c r="X836" s="13" t="s">
        <v>802</v>
      </c>
      <c r="Y836" s="2" t="s">
        <v>89</v>
      </c>
      <c r="Z836" s="13" t="s">
        <v>802</v>
      </c>
      <c r="AA836" s="2" t="s">
        <v>803</v>
      </c>
      <c r="AB836" s="3">
        <v>45387</v>
      </c>
      <c r="AC836" s="2" t="s">
        <v>332</v>
      </c>
    </row>
    <row r="837" spans="1:29" ht="75" customHeight="1" x14ac:dyDescent="0.25">
      <c r="A837" s="2">
        <v>2024</v>
      </c>
      <c r="B837" s="3">
        <v>45292</v>
      </c>
      <c r="C837" s="3">
        <v>45382</v>
      </c>
      <c r="D837" s="2" t="s">
        <v>75</v>
      </c>
      <c r="E837" s="7" t="s">
        <v>1408</v>
      </c>
      <c r="F837" s="5" t="s">
        <v>1531</v>
      </c>
      <c r="G837" s="8" t="s">
        <v>1532</v>
      </c>
      <c r="H837" s="16" t="s">
        <v>1533</v>
      </c>
      <c r="I837" s="17" t="s">
        <v>84</v>
      </c>
      <c r="J837" s="9" t="s">
        <v>1555</v>
      </c>
      <c r="K837" s="9" t="s">
        <v>391</v>
      </c>
      <c r="L837" s="9" t="s">
        <v>1556</v>
      </c>
      <c r="M837" s="2" t="s">
        <v>86</v>
      </c>
      <c r="N837" s="2" t="s">
        <v>332</v>
      </c>
      <c r="O837" s="5">
        <v>1</v>
      </c>
      <c r="P837" s="4">
        <v>45351</v>
      </c>
      <c r="Q837" s="4">
        <f t="shared" si="49"/>
        <v>45716</v>
      </c>
      <c r="R837" s="2" t="s">
        <v>332</v>
      </c>
      <c r="S837" s="15" t="s">
        <v>2736</v>
      </c>
      <c r="T837" s="12">
        <v>180</v>
      </c>
      <c r="U837" s="12">
        <f t="shared" si="50"/>
        <v>180</v>
      </c>
      <c r="V837" s="15" t="s">
        <v>3425</v>
      </c>
      <c r="W837" s="13" t="s">
        <v>800</v>
      </c>
      <c r="X837" s="13" t="s">
        <v>802</v>
      </c>
      <c r="Y837" s="2" t="s">
        <v>89</v>
      </c>
      <c r="Z837" s="13" t="s">
        <v>802</v>
      </c>
      <c r="AA837" s="2" t="s">
        <v>803</v>
      </c>
      <c r="AB837" s="3">
        <v>45387</v>
      </c>
      <c r="AC837" s="2" t="s">
        <v>332</v>
      </c>
    </row>
    <row r="838" spans="1:29" ht="75" customHeight="1" x14ac:dyDescent="0.25">
      <c r="A838" s="2">
        <v>2024</v>
      </c>
      <c r="B838" s="3">
        <v>45292</v>
      </c>
      <c r="C838" s="3">
        <v>45382</v>
      </c>
      <c r="D838" s="2" t="s">
        <v>75</v>
      </c>
      <c r="E838" s="7" t="s">
        <v>1409</v>
      </c>
      <c r="F838" s="5" t="s">
        <v>1531</v>
      </c>
      <c r="G838" s="8" t="s">
        <v>1532</v>
      </c>
      <c r="H838" s="16" t="s">
        <v>1533</v>
      </c>
      <c r="I838" s="17" t="s">
        <v>84</v>
      </c>
      <c r="J838" s="9" t="s">
        <v>1555</v>
      </c>
      <c r="K838" s="9" t="s">
        <v>391</v>
      </c>
      <c r="L838" s="9" t="s">
        <v>1556</v>
      </c>
      <c r="M838" s="2" t="s">
        <v>86</v>
      </c>
      <c r="N838" s="2" t="s">
        <v>332</v>
      </c>
      <c r="O838" s="5">
        <v>1</v>
      </c>
      <c r="P838" s="4">
        <v>45351</v>
      </c>
      <c r="Q838" s="4">
        <f t="shared" si="49"/>
        <v>45716</v>
      </c>
      <c r="R838" s="2" t="s">
        <v>332</v>
      </c>
      <c r="S838" s="15" t="s">
        <v>2737</v>
      </c>
      <c r="T838" s="12">
        <v>180</v>
      </c>
      <c r="U838" s="12">
        <f t="shared" si="50"/>
        <v>180</v>
      </c>
      <c r="V838" s="15" t="s">
        <v>3426</v>
      </c>
      <c r="W838" s="13" t="s">
        <v>800</v>
      </c>
      <c r="X838" s="13" t="s">
        <v>802</v>
      </c>
      <c r="Y838" s="2" t="s">
        <v>89</v>
      </c>
      <c r="Z838" s="13" t="s">
        <v>802</v>
      </c>
      <c r="AA838" s="2" t="s">
        <v>803</v>
      </c>
      <c r="AB838" s="3">
        <v>45387</v>
      </c>
      <c r="AC838" s="2" t="s">
        <v>332</v>
      </c>
    </row>
    <row r="839" spans="1:29" ht="75" customHeight="1" x14ac:dyDescent="0.25">
      <c r="A839" s="2">
        <v>2024</v>
      </c>
      <c r="B839" s="3">
        <v>45292</v>
      </c>
      <c r="C839" s="3">
        <v>45382</v>
      </c>
      <c r="D839" s="2" t="s">
        <v>75</v>
      </c>
      <c r="E839" s="7" t="s">
        <v>1410</v>
      </c>
      <c r="F839" s="5" t="s">
        <v>1531</v>
      </c>
      <c r="G839" s="8" t="s">
        <v>1532</v>
      </c>
      <c r="H839" s="16" t="s">
        <v>1533</v>
      </c>
      <c r="I839" s="17" t="s">
        <v>84</v>
      </c>
      <c r="J839" s="9" t="s">
        <v>1555</v>
      </c>
      <c r="K839" s="9" t="s">
        <v>391</v>
      </c>
      <c r="L839" s="9" t="s">
        <v>1556</v>
      </c>
      <c r="M839" s="2" t="s">
        <v>86</v>
      </c>
      <c r="N839" s="2" t="s">
        <v>332</v>
      </c>
      <c r="O839" s="5">
        <v>1</v>
      </c>
      <c r="P839" s="4">
        <v>45351</v>
      </c>
      <c r="Q839" s="4">
        <f t="shared" si="49"/>
        <v>45716</v>
      </c>
      <c r="R839" s="2" t="s">
        <v>332</v>
      </c>
      <c r="S839" s="15" t="s">
        <v>2738</v>
      </c>
      <c r="T839" s="12">
        <v>180</v>
      </c>
      <c r="U839" s="12">
        <f t="shared" si="50"/>
        <v>180</v>
      </c>
      <c r="V839" s="15" t="s">
        <v>3427</v>
      </c>
      <c r="W839" s="13" t="s">
        <v>800</v>
      </c>
      <c r="X839" s="13" t="s">
        <v>802</v>
      </c>
      <c r="Y839" s="2" t="s">
        <v>89</v>
      </c>
      <c r="Z839" s="13" t="s">
        <v>802</v>
      </c>
      <c r="AA839" s="2" t="s">
        <v>803</v>
      </c>
      <c r="AB839" s="3">
        <v>45387</v>
      </c>
      <c r="AC839" s="2" t="s">
        <v>332</v>
      </c>
    </row>
    <row r="840" spans="1:29" ht="75" customHeight="1" x14ac:dyDescent="0.25">
      <c r="A840" s="2">
        <v>2024</v>
      </c>
      <c r="B840" s="3">
        <v>45292</v>
      </c>
      <c r="C840" s="3">
        <v>45382</v>
      </c>
      <c r="D840" s="2" t="s">
        <v>75</v>
      </c>
      <c r="E840" s="7" t="s">
        <v>1411</v>
      </c>
      <c r="F840" s="5" t="s">
        <v>1531</v>
      </c>
      <c r="G840" s="8" t="s">
        <v>1532</v>
      </c>
      <c r="H840" s="16" t="s">
        <v>1533</v>
      </c>
      <c r="I840" s="17" t="s">
        <v>84</v>
      </c>
      <c r="J840" s="9" t="s">
        <v>1555</v>
      </c>
      <c r="K840" s="9" t="s">
        <v>391</v>
      </c>
      <c r="L840" s="9" t="s">
        <v>1556</v>
      </c>
      <c r="M840" s="2" t="s">
        <v>86</v>
      </c>
      <c r="N840" s="2" t="s">
        <v>332</v>
      </c>
      <c r="O840" s="5">
        <v>1</v>
      </c>
      <c r="P840" s="4">
        <v>45351</v>
      </c>
      <c r="Q840" s="4">
        <f t="shared" si="49"/>
        <v>45716</v>
      </c>
      <c r="R840" s="2" t="s">
        <v>332</v>
      </c>
      <c r="S840" s="15" t="s">
        <v>2739</v>
      </c>
      <c r="T840" s="12">
        <v>180</v>
      </c>
      <c r="U840" s="12">
        <f t="shared" si="50"/>
        <v>180</v>
      </c>
      <c r="V840" s="15" t="s">
        <v>3428</v>
      </c>
      <c r="W840" s="13" t="s">
        <v>800</v>
      </c>
      <c r="X840" s="13" t="s">
        <v>802</v>
      </c>
      <c r="Y840" s="2" t="s">
        <v>89</v>
      </c>
      <c r="Z840" s="13" t="s">
        <v>802</v>
      </c>
      <c r="AA840" s="2" t="s">
        <v>803</v>
      </c>
      <c r="AB840" s="3">
        <v>45387</v>
      </c>
      <c r="AC840" s="2" t="s">
        <v>332</v>
      </c>
    </row>
    <row r="841" spans="1:29" ht="75" customHeight="1" x14ac:dyDescent="0.25">
      <c r="A841" s="2">
        <v>2024</v>
      </c>
      <c r="B841" s="3">
        <v>45292</v>
      </c>
      <c r="C841" s="3">
        <v>45382</v>
      </c>
      <c r="D841" s="2" t="s">
        <v>75</v>
      </c>
      <c r="E841" s="7" t="s">
        <v>1412</v>
      </c>
      <c r="F841" s="5" t="s">
        <v>1531</v>
      </c>
      <c r="G841" s="8" t="s">
        <v>1532</v>
      </c>
      <c r="H841" s="16" t="s">
        <v>1533</v>
      </c>
      <c r="I841" s="17" t="s">
        <v>84</v>
      </c>
      <c r="J841" s="9" t="s">
        <v>1555</v>
      </c>
      <c r="K841" s="9" t="s">
        <v>391</v>
      </c>
      <c r="L841" s="9" t="s">
        <v>1556</v>
      </c>
      <c r="M841" s="2" t="s">
        <v>86</v>
      </c>
      <c r="N841" s="2" t="s">
        <v>332</v>
      </c>
      <c r="O841" s="5">
        <v>1</v>
      </c>
      <c r="P841" s="4">
        <v>45351</v>
      </c>
      <c r="Q841" s="4">
        <f t="shared" si="49"/>
        <v>45716</v>
      </c>
      <c r="R841" s="2" t="s">
        <v>332</v>
      </c>
      <c r="S841" s="15" t="s">
        <v>2740</v>
      </c>
      <c r="T841" s="12">
        <v>180</v>
      </c>
      <c r="U841" s="12">
        <f t="shared" si="50"/>
        <v>180</v>
      </c>
      <c r="V841" s="15" t="s">
        <v>3429</v>
      </c>
      <c r="W841" s="13" t="s">
        <v>800</v>
      </c>
      <c r="X841" s="13" t="s">
        <v>802</v>
      </c>
      <c r="Y841" s="2" t="s">
        <v>89</v>
      </c>
      <c r="Z841" s="13" t="s">
        <v>802</v>
      </c>
      <c r="AA841" s="2" t="s">
        <v>803</v>
      </c>
      <c r="AB841" s="3">
        <v>45387</v>
      </c>
      <c r="AC841" s="2" t="s">
        <v>332</v>
      </c>
    </row>
    <row r="842" spans="1:29" ht="75" customHeight="1" x14ac:dyDescent="0.25">
      <c r="A842" s="2">
        <v>2024</v>
      </c>
      <c r="B842" s="3">
        <v>45292</v>
      </c>
      <c r="C842" s="3">
        <v>45382</v>
      </c>
      <c r="D842" s="2" t="s">
        <v>75</v>
      </c>
      <c r="E842" s="7" t="s">
        <v>1413</v>
      </c>
      <c r="F842" s="5" t="s">
        <v>1531</v>
      </c>
      <c r="G842" s="8" t="s">
        <v>1532</v>
      </c>
      <c r="H842" s="16" t="s">
        <v>1533</v>
      </c>
      <c r="I842" s="17" t="s">
        <v>84</v>
      </c>
      <c r="J842" s="9" t="s">
        <v>1555</v>
      </c>
      <c r="K842" s="9" t="s">
        <v>391</v>
      </c>
      <c r="L842" s="9" t="s">
        <v>1556</v>
      </c>
      <c r="M842" s="2" t="s">
        <v>86</v>
      </c>
      <c r="N842" s="2" t="s">
        <v>332</v>
      </c>
      <c r="O842" s="5">
        <v>1</v>
      </c>
      <c r="P842" s="4">
        <v>45351</v>
      </c>
      <c r="Q842" s="4">
        <f t="shared" si="49"/>
        <v>45716</v>
      </c>
      <c r="R842" s="2" t="s">
        <v>332</v>
      </c>
      <c r="S842" s="15" t="s">
        <v>2741</v>
      </c>
      <c r="T842" s="12">
        <v>180</v>
      </c>
      <c r="U842" s="12">
        <f t="shared" si="50"/>
        <v>180</v>
      </c>
      <c r="V842" s="15" t="s">
        <v>3430</v>
      </c>
      <c r="W842" s="13" t="s">
        <v>800</v>
      </c>
      <c r="X842" s="13" t="s">
        <v>802</v>
      </c>
      <c r="Y842" s="2" t="s">
        <v>89</v>
      </c>
      <c r="Z842" s="13" t="s">
        <v>802</v>
      </c>
      <c r="AA842" s="2" t="s">
        <v>803</v>
      </c>
      <c r="AB842" s="3">
        <v>45387</v>
      </c>
      <c r="AC842" s="2" t="s">
        <v>332</v>
      </c>
    </row>
    <row r="843" spans="1:29" ht="75" customHeight="1" x14ac:dyDescent="0.25">
      <c r="A843" s="2">
        <v>2024</v>
      </c>
      <c r="B843" s="3">
        <v>45292</v>
      </c>
      <c r="C843" s="3">
        <v>45382</v>
      </c>
      <c r="D843" s="2" t="s">
        <v>75</v>
      </c>
      <c r="E843" s="7" t="s">
        <v>1414</v>
      </c>
      <c r="F843" s="5" t="s">
        <v>1531</v>
      </c>
      <c r="G843" s="8" t="s">
        <v>1532</v>
      </c>
      <c r="H843" s="16" t="s">
        <v>1533</v>
      </c>
      <c r="I843" s="17" t="s">
        <v>84</v>
      </c>
      <c r="J843" s="9" t="s">
        <v>1555</v>
      </c>
      <c r="K843" s="9" t="s">
        <v>391</v>
      </c>
      <c r="L843" s="9" t="s">
        <v>1556</v>
      </c>
      <c r="M843" s="2" t="s">
        <v>86</v>
      </c>
      <c r="N843" s="2" t="s">
        <v>332</v>
      </c>
      <c r="O843" s="5">
        <v>1</v>
      </c>
      <c r="P843" s="4">
        <v>45351</v>
      </c>
      <c r="Q843" s="4">
        <f t="shared" si="49"/>
        <v>45716</v>
      </c>
      <c r="R843" s="2" t="s">
        <v>332</v>
      </c>
      <c r="S843" s="15" t="s">
        <v>2742</v>
      </c>
      <c r="T843" s="12">
        <v>180</v>
      </c>
      <c r="U843" s="12">
        <f t="shared" si="50"/>
        <v>180</v>
      </c>
      <c r="V843" s="15" t="s">
        <v>3431</v>
      </c>
      <c r="W843" s="13" t="s">
        <v>800</v>
      </c>
      <c r="X843" s="13" t="s">
        <v>802</v>
      </c>
      <c r="Y843" s="2" t="s">
        <v>89</v>
      </c>
      <c r="Z843" s="13" t="s">
        <v>802</v>
      </c>
      <c r="AA843" s="2" t="s">
        <v>803</v>
      </c>
      <c r="AB843" s="3">
        <v>45387</v>
      </c>
      <c r="AC843" s="2" t="s">
        <v>332</v>
      </c>
    </row>
    <row r="844" spans="1:29" ht="75" customHeight="1" x14ac:dyDescent="0.25">
      <c r="A844" s="2">
        <v>2024</v>
      </c>
      <c r="B844" s="3">
        <v>45292</v>
      </c>
      <c r="C844" s="3">
        <v>45382</v>
      </c>
      <c r="D844" s="2" t="s">
        <v>75</v>
      </c>
      <c r="E844" s="7" t="s">
        <v>1415</v>
      </c>
      <c r="F844" s="5" t="s">
        <v>1531</v>
      </c>
      <c r="G844" s="8" t="s">
        <v>1532</v>
      </c>
      <c r="H844" s="16" t="s">
        <v>1533</v>
      </c>
      <c r="I844" s="17" t="s">
        <v>84</v>
      </c>
      <c r="J844" s="9" t="s">
        <v>1555</v>
      </c>
      <c r="K844" s="9" t="s">
        <v>391</v>
      </c>
      <c r="L844" s="9" t="s">
        <v>1556</v>
      </c>
      <c r="M844" s="2" t="s">
        <v>86</v>
      </c>
      <c r="N844" s="2" t="s">
        <v>332</v>
      </c>
      <c r="O844" s="5">
        <v>1</v>
      </c>
      <c r="P844" s="4">
        <v>45351</v>
      </c>
      <c r="Q844" s="4">
        <f t="shared" si="49"/>
        <v>45716</v>
      </c>
      <c r="R844" s="2" t="s">
        <v>332</v>
      </c>
      <c r="S844" s="15" t="s">
        <v>2743</v>
      </c>
      <c r="T844" s="12">
        <v>180</v>
      </c>
      <c r="U844" s="12">
        <f t="shared" si="50"/>
        <v>180</v>
      </c>
      <c r="V844" s="15" t="s">
        <v>3432</v>
      </c>
      <c r="W844" s="13" t="s">
        <v>800</v>
      </c>
      <c r="X844" s="13" t="s">
        <v>802</v>
      </c>
      <c r="Y844" s="2" t="s">
        <v>89</v>
      </c>
      <c r="Z844" s="13" t="s">
        <v>802</v>
      </c>
      <c r="AA844" s="2" t="s">
        <v>803</v>
      </c>
      <c r="AB844" s="3">
        <v>45387</v>
      </c>
      <c r="AC844" s="2" t="s">
        <v>332</v>
      </c>
    </row>
    <row r="845" spans="1:29" ht="75" customHeight="1" x14ac:dyDescent="0.25">
      <c r="A845" s="2">
        <v>2024</v>
      </c>
      <c r="B845" s="3">
        <v>45292</v>
      </c>
      <c r="C845" s="3">
        <v>45382</v>
      </c>
      <c r="D845" s="2" t="s">
        <v>75</v>
      </c>
      <c r="E845" s="7" t="s">
        <v>1416</v>
      </c>
      <c r="F845" s="5" t="s">
        <v>1531</v>
      </c>
      <c r="G845" s="8" t="s">
        <v>1532</v>
      </c>
      <c r="H845" s="16" t="s">
        <v>1533</v>
      </c>
      <c r="I845" s="17" t="s">
        <v>84</v>
      </c>
      <c r="J845" s="9" t="s">
        <v>1555</v>
      </c>
      <c r="K845" s="9" t="s">
        <v>391</v>
      </c>
      <c r="L845" s="9" t="s">
        <v>1556</v>
      </c>
      <c r="M845" s="2" t="s">
        <v>86</v>
      </c>
      <c r="N845" s="2" t="s">
        <v>332</v>
      </c>
      <c r="O845" s="5">
        <v>1</v>
      </c>
      <c r="P845" s="4">
        <v>45351</v>
      </c>
      <c r="Q845" s="4">
        <f t="shared" si="49"/>
        <v>45716</v>
      </c>
      <c r="R845" s="2" t="s">
        <v>332</v>
      </c>
      <c r="S845" s="15" t="s">
        <v>2744</v>
      </c>
      <c r="T845" s="12">
        <v>180</v>
      </c>
      <c r="U845" s="12">
        <f t="shared" si="50"/>
        <v>180</v>
      </c>
      <c r="V845" s="15" t="s">
        <v>3433</v>
      </c>
      <c r="W845" s="13" t="s">
        <v>800</v>
      </c>
      <c r="X845" s="13" t="s">
        <v>802</v>
      </c>
      <c r="Y845" s="2" t="s">
        <v>89</v>
      </c>
      <c r="Z845" s="13" t="s">
        <v>802</v>
      </c>
      <c r="AA845" s="2" t="s">
        <v>803</v>
      </c>
      <c r="AB845" s="3">
        <v>45387</v>
      </c>
      <c r="AC845" s="2" t="s">
        <v>332</v>
      </c>
    </row>
    <row r="846" spans="1:29" ht="75" customHeight="1" x14ac:dyDescent="0.25">
      <c r="A846" s="2">
        <v>2024</v>
      </c>
      <c r="B846" s="3">
        <v>45292</v>
      </c>
      <c r="C846" s="3">
        <v>45382</v>
      </c>
      <c r="D846" s="2" t="s">
        <v>75</v>
      </c>
      <c r="E846" s="7" t="s">
        <v>1417</v>
      </c>
      <c r="F846" s="5" t="s">
        <v>1531</v>
      </c>
      <c r="G846" s="8" t="s">
        <v>1532</v>
      </c>
      <c r="H846" s="16" t="s">
        <v>1533</v>
      </c>
      <c r="I846" s="17" t="s">
        <v>84</v>
      </c>
      <c r="J846" s="9" t="s">
        <v>1555</v>
      </c>
      <c r="K846" s="9" t="s">
        <v>391</v>
      </c>
      <c r="L846" s="9" t="s">
        <v>1556</v>
      </c>
      <c r="M846" s="2" t="s">
        <v>86</v>
      </c>
      <c r="N846" s="2" t="s">
        <v>332</v>
      </c>
      <c r="O846" s="5">
        <v>1</v>
      </c>
      <c r="P846" s="4">
        <v>45351</v>
      </c>
      <c r="Q846" s="4">
        <f t="shared" si="49"/>
        <v>45716</v>
      </c>
      <c r="R846" s="2" t="s">
        <v>332</v>
      </c>
      <c r="S846" s="15" t="s">
        <v>2745</v>
      </c>
      <c r="T846" s="12">
        <v>180</v>
      </c>
      <c r="U846" s="12">
        <f t="shared" si="50"/>
        <v>180</v>
      </c>
      <c r="V846" s="15" t="s">
        <v>3434</v>
      </c>
      <c r="W846" s="13" t="s">
        <v>800</v>
      </c>
      <c r="X846" s="13" t="s">
        <v>802</v>
      </c>
      <c r="Y846" s="2" t="s">
        <v>89</v>
      </c>
      <c r="Z846" s="13" t="s">
        <v>802</v>
      </c>
      <c r="AA846" s="2" t="s">
        <v>803</v>
      </c>
      <c r="AB846" s="3">
        <v>45387</v>
      </c>
      <c r="AC846" s="2" t="s">
        <v>332</v>
      </c>
    </row>
    <row r="847" spans="1:29" ht="75" customHeight="1" x14ac:dyDescent="0.25">
      <c r="A847" s="2">
        <v>2024</v>
      </c>
      <c r="B847" s="3">
        <v>45292</v>
      </c>
      <c r="C847" s="3">
        <v>45382</v>
      </c>
      <c r="D847" s="2" t="s">
        <v>75</v>
      </c>
      <c r="E847" s="7" t="s">
        <v>1418</v>
      </c>
      <c r="F847" s="5" t="s">
        <v>1531</v>
      </c>
      <c r="G847" s="8" t="s">
        <v>1532</v>
      </c>
      <c r="H847" s="16" t="s">
        <v>1533</v>
      </c>
      <c r="I847" s="17" t="s">
        <v>84</v>
      </c>
      <c r="J847" s="9" t="s">
        <v>1555</v>
      </c>
      <c r="K847" s="9" t="s">
        <v>391</v>
      </c>
      <c r="L847" s="9" t="s">
        <v>1556</v>
      </c>
      <c r="M847" s="2" t="s">
        <v>86</v>
      </c>
      <c r="N847" s="2" t="s">
        <v>332</v>
      </c>
      <c r="O847" s="5">
        <v>1</v>
      </c>
      <c r="P847" s="4">
        <v>45351</v>
      </c>
      <c r="Q847" s="4">
        <f t="shared" si="49"/>
        <v>45716</v>
      </c>
      <c r="R847" s="2" t="s">
        <v>332</v>
      </c>
      <c r="S847" s="15" t="s">
        <v>2746</v>
      </c>
      <c r="T847" s="12">
        <v>180</v>
      </c>
      <c r="U847" s="12">
        <f t="shared" si="50"/>
        <v>180</v>
      </c>
      <c r="V847" s="15" t="s">
        <v>3435</v>
      </c>
      <c r="W847" s="13" t="s">
        <v>800</v>
      </c>
      <c r="X847" s="13" t="s">
        <v>802</v>
      </c>
      <c r="Y847" s="2" t="s">
        <v>89</v>
      </c>
      <c r="Z847" s="13" t="s">
        <v>802</v>
      </c>
      <c r="AA847" s="2" t="s">
        <v>803</v>
      </c>
      <c r="AB847" s="3">
        <v>45387</v>
      </c>
      <c r="AC847" s="2" t="s">
        <v>332</v>
      </c>
    </row>
    <row r="848" spans="1:29" ht="75" customHeight="1" x14ac:dyDescent="0.25">
      <c r="A848" s="2">
        <v>2024</v>
      </c>
      <c r="B848" s="3">
        <v>45292</v>
      </c>
      <c r="C848" s="3">
        <v>45382</v>
      </c>
      <c r="D848" s="2" t="s">
        <v>75</v>
      </c>
      <c r="E848" s="7" t="s">
        <v>1419</v>
      </c>
      <c r="F848" s="5" t="s">
        <v>1531</v>
      </c>
      <c r="G848" s="8" t="s">
        <v>1532</v>
      </c>
      <c r="H848" s="16" t="s">
        <v>1533</v>
      </c>
      <c r="I848" s="17" t="s">
        <v>84</v>
      </c>
      <c r="J848" s="9" t="s">
        <v>1555</v>
      </c>
      <c r="K848" s="9" t="s">
        <v>391</v>
      </c>
      <c r="L848" s="9" t="s">
        <v>1556</v>
      </c>
      <c r="M848" s="2" t="s">
        <v>86</v>
      </c>
      <c r="N848" s="2" t="s">
        <v>332</v>
      </c>
      <c r="O848" s="5">
        <v>1</v>
      </c>
      <c r="P848" s="4">
        <v>45351</v>
      </c>
      <c r="Q848" s="4">
        <f t="shared" si="49"/>
        <v>45716</v>
      </c>
      <c r="R848" s="2" t="s">
        <v>332</v>
      </c>
      <c r="S848" s="15" t="s">
        <v>2747</v>
      </c>
      <c r="T848" s="12">
        <v>180</v>
      </c>
      <c r="U848" s="12">
        <f t="shared" si="50"/>
        <v>180</v>
      </c>
      <c r="V848" s="15" t="s">
        <v>3436</v>
      </c>
      <c r="W848" s="13" t="s">
        <v>800</v>
      </c>
      <c r="X848" s="13" t="s">
        <v>802</v>
      </c>
      <c r="Y848" s="2" t="s">
        <v>89</v>
      </c>
      <c r="Z848" s="13" t="s">
        <v>802</v>
      </c>
      <c r="AA848" s="2" t="s">
        <v>803</v>
      </c>
      <c r="AB848" s="3">
        <v>45387</v>
      </c>
      <c r="AC848" s="2" t="s">
        <v>332</v>
      </c>
    </row>
    <row r="849" spans="1:29" ht="75" customHeight="1" x14ac:dyDescent="0.25">
      <c r="A849" s="2">
        <v>2024</v>
      </c>
      <c r="B849" s="3">
        <v>45292</v>
      </c>
      <c r="C849" s="3">
        <v>45382</v>
      </c>
      <c r="D849" s="2" t="s">
        <v>75</v>
      </c>
      <c r="E849" s="7" t="s">
        <v>1420</v>
      </c>
      <c r="F849" s="5" t="s">
        <v>1531</v>
      </c>
      <c r="G849" s="8" t="s">
        <v>1532</v>
      </c>
      <c r="H849" s="16" t="s">
        <v>1533</v>
      </c>
      <c r="I849" s="17" t="s">
        <v>84</v>
      </c>
      <c r="J849" s="9" t="s">
        <v>1555</v>
      </c>
      <c r="K849" s="9" t="s">
        <v>391</v>
      </c>
      <c r="L849" s="9" t="s">
        <v>1556</v>
      </c>
      <c r="M849" s="2" t="s">
        <v>86</v>
      </c>
      <c r="N849" s="2" t="s">
        <v>332</v>
      </c>
      <c r="O849" s="5">
        <v>1</v>
      </c>
      <c r="P849" s="4">
        <v>45352</v>
      </c>
      <c r="Q849" s="4">
        <f t="shared" si="49"/>
        <v>45717</v>
      </c>
      <c r="R849" s="2" t="s">
        <v>332</v>
      </c>
      <c r="S849" s="15" t="s">
        <v>2748</v>
      </c>
      <c r="T849" s="12">
        <v>180</v>
      </c>
      <c r="U849" s="12">
        <f t="shared" si="50"/>
        <v>180</v>
      </c>
      <c r="V849" s="15" t="s">
        <v>3437</v>
      </c>
      <c r="W849" s="13" t="s">
        <v>800</v>
      </c>
      <c r="X849" s="13" t="s">
        <v>802</v>
      </c>
      <c r="Y849" s="2" t="s">
        <v>89</v>
      </c>
      <c r="Z849" s="13" t="s">
        <v>802</v>
      </c>
      <c r="AA849" s="2" t="s">
        <v>803</v>
      </c>
      <c r="AB849" s="3">
        <v>45387</v>
      </c>
      <c r="AC849" s="2" t="s">
        <v>332</v>
      </c>
    </row>
    <row r="850" spans="1:29" ht="75" customHeight="1" x14ac:dyDescent="0.25">
      <c r="A850" s="2">
        <v>2024</v>
      </c>
      <c r="B850" s="3">
        <v>45292</v>
      </c>
      <c r="C850" s="3">
        <v>45382</v>
      </c>
      <c r="D850" s="2" t="s">
        <v>75</v>
      </c>
      <c r="E850" s="7" t="s">
        <v>1421</v>
      </c>
      <c r="F850" s="5" t="s">
        <v>1531</v>
      </c>
      <c r="G850" s="8" t="s">
        <v>1532</v>
      </c>
      <c r="H850" s="16" t="s">
        <v>1533</v>
      </c>
      <c r="I850" s="17" t="s">
        <v>84</v>
      </c>
      <c r="J850" s="9" t="s">
        <v>1555</v>
      </c>
      <c r="K850" s="9" t="s">
        <v>391</v>
      </c>
      <c r="L850" s="9" t="s">
        <v>1556</v>
      </c>
      <c r="M850" s="2" t="s">
        <v>86</v>
      </c>
      <c r="N850" s="2" t="s">
        <v>332</v>
      </c>
      <c r="O850" s="5">
        <v>1</v>
      </c>
      <c r="P850" s="4">
        <v>45352</v>
      </c>
      <c r="Q850" s="4">
        <f t="shared" si="49"/>
        <v>45717</v>
      </c>
      <c r="R850" s="2" t="s">
        <v>332</v>
      </c>
      <c r="S850" s="15" t="s">
        <v>2749</v>
      </c>
      <c r="T850" s="12">
        <v>180</v>
      </c>
      <c r="U850" s="12">
        <f t="shared" si="50"/>
        <v>180</v>
      </c>
      <c r="V850" s="15" t="s">
        <v>3438</v>
      </c>
      <c r="W850" s="13" t="s">
        <v>800</v>
      </c>
      <c r="X850" s="13" t="s">
        <v>802</v>
      </c>
      <c r="Y850" s="2" t="s">
        <v>89</v>
      </c>
      <c r="Z850" s="13" t="s">
        <v>802</v>
      </c>
      <c r="AA850" s="2" t="s">
        <v>803</v>
      </c>
      <c r="AB850" s="3">
        <v>45387</v>
      </c>
      <c r="AC850" s="2" t="s">
        <v>332</v>
      </c>
    </row>
    <row r="851" spans="1:29" ht="75" customHeight="1" x14ac:dyDescent="0.25">
      <c r="A851" s="2">
        <v>2024</v>
      </c>
      <c r="B851" s="3">
        <v>45292</v>
      </c>
      <c r="C851" s="3">
        <v>45382</v>
      </c>
      <c r="D851" s="2" t="s">
        <v>75</v>
      </c>
      <c r="E851" s="7" t="s">
        <v>1422</v>
      </c>
      <c r="F851" s="5" t="s">
        <v>1531</v>
      </c>
      <c r="G851" s="8" t="s">
        <v>1532</v>
      </c>
      <c r="H851" s="16" t="s">
        <v>1533</v>
      </c>
      <c r="I851" s="17" t="s">
        <v>84</v>
      </c>
      <c r="J851" s="9" t="s">
        <v>1555</v>
      </c>
      <c r="K851" s="9" t="s">
        <v>391</v>
      </c>
      <c r="L851" s="9" t="s">
        <v>1556</v>
      </c>
      <c r="M851" s="2" t="s">
        <v>86</v>
      </c>
      <c r="N851" s="2" t="s">
        <v>332</v>
      </c>
      <c r="O851" s="5">
        <v>1</v>
      </c>
      <c r="P851" s="4">
        <v>45352</v>
      </c>
      <c r="Q851" s="4">
        <f t="shared" si="49"/>
        <v>45717</v>
      </c>
      <c r="R851" s="2" t="s">
        <v>332</v>
      </c>
      <c r="S851" s="15" t="s">
        <v>2750</v>
      </c>
      <c r="T851" s="12">
        <v>180</v>
      </c>
      <c r="U851" s="12">
        <f t="shared" si="50"/>
        <v>180</v>
      </c>
      <c r="V851" s="15" t="s">
        <v>3439</v>
      </c>
      <c r="W851" s="13" t="s">
        <v>800</v>
      </c>
      <c r="X851" s="13" t="s">
        <v>802</v>
      </c>
      <c r="Y851" s="2" t="s">
        <v>89</v>
      </c>
      <c r="Z851" s="13" t="s">
        <v>802</v>
      </c>
      <c r="AA851" s="2" t="s">
        <v>803</v>
      </c>
      <c r="AB851" s="3">
        <v>45387</v>
      </c>
      <c r="AC851" s="2" t="s">
        <v>332</v>
      </c>
    </row>
    <row r="852" spans="1:29" ht="75" customHeight="1" x14ac:dyDescent="0.25">
      <c r="A852" s="2">
        <v>2024</v>
      </c>
      <c r="B852" s="3">
        <v>45292</v>
      </c>
      <c r="C852" s="3">
        <v>45382</v>
      </c>
      <c r="D852" s="2" t="s">
        <v>75</v>
      </c>
      <c r="E852" s="7" t="s">
        <v>1423</v>
      </c>
      <c r="F852" s="5" t="s">
        <v>1531</v>
      </c>
      <c r="G852" s="8" t="s">
        <v>1532</v>
      </c>
      <c r="H852" s="16" t="s">
        <v>1533</v>
      </c>
      <c r="I852" s="17" t="s">
        <v>84</v>
      </c>
      <c r="J852" s="9" t="s">
        <v>1555</v>
      </c>
      <c r="K852" s="9" t="s">
        <v>391</v>
      </c>
      <c r="L852" s="9" t="s">
        <v>1556</v>
      </c>
      <c r="M852" s="2" t="s">
        <v>86</v>
      </c>
      <c r="N852" s="2" t="s">
        <v>332</v>
      </c>
      <c r="O852" s="5">
        <v>1</v>
      </c>
      <c r="P852" s="4">
        <v>45352</v>
      </c>
      <c r="Q852" s="4">
        <f t="shared" si="49"/>
        <v>45717</v>
      </c>
      <c r="R852" s="2" t="s">
        <v>332</v>
      </c>
      <c r="S852" s="15" t="s">
        <v>2751</v>
      </c>
      <c r="T852" s="12">
        <v>180</v>
      </c>
      <c r="U852" s="12">
        <f t="shared" si="50"/>
        <v>180</v>
      </c>
      <c r="V852" s="15" t="s">
        <v>3440</v>
      </c>
      <c r="W852" s="13" t="s">
        <v>800</v>
      </c>
      <c r="X852" s="13" t="s">
        <v>802</v>
      </c>
      <c r="Y852" s="2" t="s">
        <v>89</v>
      </c>
      <c r="Z852" s="13" t="s">
        <v>802</v>
      </c>
      <c r="AA852" s="2" t="s">
        <v>803</v>
      </c>
      <c r="AB852" s="3">
        <v>45387</v>
      </c>
      <c r="AC852" s="2" t="s">
        <v>332</v>
      </c>
    </row>
    <row r="853" spans="1:29" ht="75" customHeight="1" x14ac:dyDescent="0.25">
      <c r="A853" s="2">
        <v>2024</v>
      </c>
      <c r="B853" s="3">
        <v>45292</v>
      </c>
      <c r="C853" s="3">
        <v>45382</v>
      </c>
      <c r="D853" s="2" t="s">
        <v>75</v>
      </c>
      <c r="E853" s="7" t="s">
        <v>1424</v>
      </c>
      <c r="F853" s="5" t="s">
        <v>1531</v>
      </c>
      <c r="G853" s="8" t="s">
        <v>1532</v>
      </c>
      <c r="H853" s="16" t="s">
        <v>1533</v>
      </c>
      <c r="I853" s="17" t="s">
        <v>84</v>
      </c>
      <c r="J853" s="9" t="s">
        <v>1555</v>
      </c>
      <c r="K853" s="9" t="s">
        <v>391</v>
      </c>
      <c r="L853" s="9" t="s">
        <v>1556</v>
      </c>
      <c r="M853" s="2" t="s">
        <v>86</v>
      </c>
      <c r="N853" s="2" t="s">
        <v>332</v>
      </c>
      <c r="O853" s="5">
        <v>1</v>
      </c>
      <c r="P853" s="4">
        <v>45352</v>
      </c>
      <c r="Q853" s="4">
        <f t="shared" si="49"/>
        <v>45717</v>
      </c>
      <c r="R853" s="2" t="s">
        <v>332</v>
      </c>
      <c r="S853" s="15" t="s">
        <v>2752</v>
      </c>
      <c r="T853" s="12">
        <v>180</v>
      </c>
      <c r="U853" s="12">
        <f t="shared" si="50"/>
        <v>180</v>
      </c>
      <c r="V853" s="15" t="s">
        <v>3441</v>
      </c>
      <c r="W853" s="13" t="s">
        <v>800</v>
      </c>
      <c r="X853" s="13" t="s">
        <v>802</v>
      </c>
      <c r="Y853" s="2" t="s">
        <v>89</v>
      </c>
      <c r="Z853" s="13" t="s">
        <v>802</v>
      </c>
      <c r="AA853" s="2" t="s">
        <v>803</v>
      </c>
      <c r="AB853" s="3">
        <v>45387</v>
      </c>
      <c r="AC853" s="2" t="s">
        <v>332</v>
      </c>
    </row>
    <row r="854" spans="1:29" ht="75" customHeight="1" x14ac:dyDescent="0.25">
      <c r="A854" s="2">
        <v>2024</v>
      </c>
      <c r="B854" s="3">
        <v>45292</v>
      </c>
      <c r="C854" s="3">
        <v>45382</v>
      </c>
      <c r="D854" s="2" t="s">
        <v>75</v>
      </c>
      <c r="E854" s="7" t="s">
        <v>1425</v>
      </c>
      <c r="F854" s="5" t="s">
        <v>1531</v>
      </c>
      <c r="G854" s="8" t="s">
        <v>1532</v>
      </c>
      <c r="H854" s="16" t="s">
        <v>1533</v>
      </c>
      <c r="I854" s="17" t="s">
        <v>84</v>
      </c>
      <c r="J854" s="9" t="s">
        <v>1555</v>
      </c>
      <c r="K854" s="9" t="s">
        <v>391</v>
      </c>
      <c r="L854" s="9" t="s">
        <v>1556</v>
      </c>
      <c r="M854" s="2" t="s">
        <v>86</v>
      </c>
      <c r="N854" s="2" t="s">
        <v>332</v>
      </c>
      <c r="O854" s="5">
        <v>1</v>
      </c>
      <c r="P854" s="4">
        <v>45352</v>
      </c>
      <c r="Q854" s="4">
        <f t="shared" si="49"/>
        <v>45717</v>
      </c>
      <c r="R854" s="2" t="s">
        <v>332</v>
      </c>
      <c r="S854" s="15" t="s">
        <v>2753</v>
      </c>
      <c r="T854" s="12">
        <v>180</v>
      </c>
      <c r="U854" s="12">
        <f t="shared" si="50"/>
        <v>180</v>
      </c>
      <c r="V854" s="15" t="s">
        <v>3442</v>
      </c>
      <c r="W854" s="13" t="s">
        <v>800</v>
      </c>
      <c r="X854" s="13" t="s">
        <v>802</v>
      </c>
      <c r="Y854" s="2" t="s">
        <v>89</v>
      </c>
      <c r="Z854" s="13" t="s">
        <v>802</v>
      </c>
      <c r="AA854" s="2" t="s">
        <v>803</v>
      </c>
      <c r="AB854" s="3">
        <v>45387</v>
      </c>
      <c r="AC854" s="2" t="s">
        <v>332</v>
      </c>
    </row>
    <row r="855" spans="1:29" ht="75" customHeight="1" x14ac:dyDescent="0.25">
      <c r="A855" s="2">
        <v>2024</v>
      </c>
      <c r="B855" s="3">
        <v>45292</v>
      </c>
      <c r="C855" s="3">
        <v>45382</v>
      </c>
      <c r="D855" s="2" t="s">
        <v>75</v>
      </c>
      <c r="E855" s="7" t="s">
        <v>1426</v>
      </c>
      <c r="F855" s="5" t="s">
        <v>1531</v>
      </c>
      <c r="G855" s="8" t="s">
        <v>1532</v>
      </c>
      <c r="H855" s="16" t="s">
        <v>1533</v>
      </c>
      <c r="I855" s="17" t="s">
        <v>84</v>
      </c>
      <c r="J855" s="9" t="s">
        <v>1555</v>
      </c>
      <c r="K855" s="9" t="s">
        <v>391</v>
      </c>
      <c r="L855" s="9" t="s">
        <v>1556</v>
      </c>
      <c r="M855" s="2" t="s">
        <v>86</v>
      </c>
      <c r="N855" s="2" t="s">
        <v>332</v>
      </c>
      <c r="O855" s="5">
        <v>1</v>
      </c>
      <c r="P855" s="4">
        <v>45352</v>
      </c>
      <c r="Q855" s="4">
        <f t="shared" si="49"/>
        <v>45717</v>
      </c>
      <c r="R855" s="2" t="s">
        <v>332</v>
      </c>
      <c r="S855" s="15" t="s">
        <v>2754</v>
      </c>
      <c r="T855" s="12">
        <v>180</v>
      </c>
      <c r="U855" s="12">
        <f t="shared" si="50"/>
        <v>180</v>
      </c>
      <c r="V855" s="15" t="s">
        <v>3443</v>
      </c>
      <c r="W855" s="13" t="s">
        <v>800</v>
      </c>
      <c r="X855" s="13" t="s">
        <v>802</v>
      </c>
      <c r="Y855" s="2" t="s">
        <v>89</v>
      </c>
      <c r="Z855" s="13" t="s">
        <v>802</v>
      </c>
      <c r="AA855" s="2" t="s">
        <v>803</v>
      </c>
      <c r="AB855" s="3">
        <v>45387</v>
      </c>
      <c r="AC855" s="2" t="s">
        <v>332</v>
      </c>
    </row>
    <row r="856" spans="1:29" ht="75" customHeight="1" x14ac:dyDescent="0.25">
      <c r="A856" s="2">
        <v>2024</v>
      </c>
      <c r="B856" s="3">
        <v>45292</v>
      </c>
      <c r="C856" s="3">
        <v>45382</v>
      </c>
      <c r="D856" s="2" t="s">
        <v>75</v>
      </c>
      <c r="E856" s="7" t="s">
        <v>1427</v>
      </c>
      <c r="F856" s="5" t="s">
        <v>1531</v>
      </c>
      <c r="G856" s="8" t="s">
        <v>1532</v>
      </c>
      <c r="H856" s="16" t="s">
        <v>1533</v>
      </c>
      <c r="I856" s="17" t="s">
        <v>84</v>
      </c>
      <c r="J856" s="9" t="s">
        <v>1555</v>
      </c>
      <c r="K856" s="9" t="s">
        <v>391</v>
      </c>
      <c r="L856" s="9" t="s">
        <v>1556</v>
      </c>
      <c r="M856" s="2" t="s">
        <v>86</v>
      </c>
      <c r="N856" s="2" t="s">
        <v>332</v>
      </c>
      <c r="O856" s="5">
        <v>1</v>
      </c>
      <c r="P856" s="4">
        <v>45352</v>
      </c>
      <c r="Q856" s="4">
        <f t="shared" si="49"/>
        <v>45717</v>
      </c>
      <c r="R856" s="2" t="s">
        <v>332</v>
      </c>
      <c r="S856" s="15" t="s">
        <v>2755</v>
      </c>
      <c r="T856" s="12">
        <v>180</v>
      </c>
      <c r="U856" s="12">
        <f t="shared" si="50"/>
        <v>180</v>
      </c>
      <c r="V856" s="15" t="s">
        <v>3444</v>
      </c>
      <c r="W856" s="13" t="s">
        <v>800</v>
      </c>
      <c r="X856" s="13" t="s">
        <v>802</v>
      </c>
      <c r="Y856" s="2" t="s">
        <v>89</v>
      </c>
      <c r="Z856" s="13" t="s">
        <v>802</v>
      </c>
      <c r="AA856" s="2" t="s">
        <v>803</v>
      </c>
      <c r="AB856" s="3">
        <v>45387</v>
      </c>
      <c r="AC856" s="2" t="s">
        <v>332</v>
      </c>
    </row>
    <row r="857" spans="1:29" ht="75" customHeight="1" x14ac:dyDescent="0.25">
      <c r="A857" s="2">
        <v>2024</v>
      </c>
      <c r="B857" s="3">
        <v>45292</v>
      </c>
      <c r="C857" s="3">
        <v>45382</v>
      </c>
      <c r="D857" s="2" t="s">
        <v>75</v>
      </c>
      <c r="E857" s="7" t="s">
        <v>1428</v>
      </c>
      <c r="F857" s="5" t="s">
        <v>1531</v>
      </c>
      <c r="G857" s="8" t="s">
        <v>1532</v>
      </c>
      <c r="H857" s="16" t="s">
        <v>1533</v>
      </c>
      <c r="I857" s="17" t="s">
        <v>84</v>
      </c>
      <c r="J857" s="9" t="s">
        <v>1555</v>
      </c>
      <c r="K857" s="9" t="s">
        <v>391</v>
      </c>
      <c r="L857" s="9" t="s">
        <v>1556</v>
      </c>
      <c r="M857" s="2" t="s">
        <v>86</v>
      </c>
      <c r="N857" s="2" t="s">
        <v>332</v>
      </c>
      <c r="O857" s="5">
        <v>1</v>
      </c>
      <c r="P857" s="4">
        <v>45352</v>
      </c>
      <c r="Q857" s="4">
        <f t="shared" si="49"/>
        <v>45717</v>
      </c>
      <c r="R857" s="2" t="s">
        <v>332</v>
      </c>
      <c r="S857" s="15" t="s">
        <v>2756</v>
      </c>
      <c r="T857" s="12">
        <v>180</v>
      </c>
      <c r="U857" s="12">
        <f t="shared" si="50"/>
        <v>180</v>
      </c>
      <c r="V857" s="15" t="s">
        <v>3445</v>
      </c>
      <c r="W857" s="13" t="s">
        <v>800</v>
      </c>
      <c r="X857" s="13" t="s">
        <v>802</v>
      </c>
      <c r="Y857" s="2" t="s">
        <v>89</v>
      </c>
      <c r="Z857" s="13" t="s">
        <v>802</v>
      </c>
      <c r="AA857" s="2" t="s">
        <v>803</v>
      </c>
      <c r="AB857" s="3">
        <v>45387</v>
      </c>
      <c r="AC857" s="2" t="s">
        <v>332</v>
      </c>
    </row>
    <row r="858" spans="1:29" ht="75" customHeight="1" x14ac:dyDescent="0.25">
      <c r="A858" s="2">
        <v>2024</v>
      </c>
      <c r="B858" s="3">
        <v>45292</v>
      </c>
      <c r="C858" s="3">
        <v>45382</v>
      </c>
      <c r="D858" s="2" t="s">
        <v>75</v>
      </c>
      <c r="E858" s="7" t="s">
        <v>1429</v>
      </c>
      <c r="F858" s="5" t="s">
        <v>1531</v>
      </c>
      <c r="G858" s="8" t="s">
        <v>1532</v>
      </c>
      <c r="H858" s="16" t="s">
        <v>1533</v>
      </c>
      <c r="I858" s="17" t="s">
        <v>84</v>
      </c>
      <c r="J858" s="9" t="s">
        <v>379</v>
      </c>
      <c r="K858" s="9" t="s">
        <v>361</v>
      </c>
      <c r="L858" s="9" t="s">
        <v>1857</v>
      </c>
      <c r="M858" s="2" t="s">
        <v>86</v>
      </c>
      <c r="N858" s="2" t="s">
        <v>332</v>
      </c>
      <c r="O858" s="5">
        <v>1</v>
      </c>
      <c r="P858" s="4">
        <v>45349</v>
      </c>
      <c r="Q858" s="4">
        <f>P858+366</f>
        <v>45715</v>
      </c>
      <c r="R858" s="2" t="s">
        <v>332</v>
      </c>
      <c r="S858" s="15" t="s">
        <v>2757</v>
      </c>
      <c r="T858" s="12">
        <v>180</v>
      </c>
      <c r="U858" s="12">
        <f t="shared" si="50"/>
        <v>180</v>
      </c>
      <c r="V858" s="15" t="s">
        <v>3446</v>
      </c>
      <c r="W858" s="13" t="s">
        <v>800</v>
      </c>
      <c r="X858" s="13" t="s">
        <v>802</v>
      </c>
      <c r="Y858" s="2" t="s">
        <v>89</v>
      </c>
      <c r="Z858" s="13" t="s">
        <v>802</v>
      </c>
      <c r="AA858" s="2" t="s">
        <v>803</v>
      </c>
      <c r="AB858" s="3">
        <v>45387</v>
      </c>
      <c r="AC858" s="2" t="s">
        <v>332</v>
      </c>
    </row>
    <row r="859" spans="1:29" ht="75" customHeight="1" x14ac:dyDescent="0.25">
      <c r="A859" s="2">
        <v>2024</v>
      </c>
      <c r="B859" s="3">
        <v>45292</v>
      </c>
      <c r="C859" s="3">
        <v>45382</v>
      </c>
      <c r="D859" s="2" t="s">
        <v>75</v>
      </c>
      <c r="E859" s="7" t="s">
        <v>1430</v>
      </c>
      <c r="F859" s="5" t="s">
        <v>1531</v>
      </c>
      <c r="G859" s="8" t="s">
        <v>1532</v>
      </c>
      <c r="H859" s="16" t="s">
        <v>1533</v>
      </c>
      <c r="I859" s="17" t="s">
        <v>84</v>
      </c>
      <c r="J859" s="9" t="s">
        <v>400</v>
      </c>
      <c r="K859" s="9" t="s">
        <v>1858</v>
      </c>
      <c r="L859" s="9" t="s">
        <v>340</v>
      </c>
      <c r="M859" s="2" t="s">
        <v>86</v>
      </c>
      <c r="N859" s="2" t="s">
        <v>332</v>
      </c>
      <c r="O859" s="5">
        <v>1</v>
      </c>
      <c r="P859" s="4">
        <v>45358</v>
      </c>
      <c r="Q859" s="4">
        <f t="shared" ref="Q859:Q878" si="51">P859+365</f>
        <v>45723</v>
      </c>
      <c r="R859" s="2" t="s">
        <v>332</v>
      </c>
      <c r="S859" s="15" t="s">
        <v>2758</v>
      </c>
      <c r="T859" s="12">
        <v>180</v>
      </c>
      <c r="U859" s="12">
        <f t="shared" si="50"/>
        <v>180</v>
      </c>
      <c r="V859" s="15" t="s">
        <v>3447</v>
      </c>
      <c r="W859" s="13" t="s">
        <v>800</v>
      </c>
      <c r="X859" s="13" t="s">
        <v>802</v>
      </c>
      <c r="Y859" s="2" t="s">
        <v>89</v>
      </c>
      <c r="Z859" s="13" t="s">
        <v>802</v>
      </c>
      <c r="AA859" s="2" t="s">
        <v>803</v>
      </c>
      <c r="AB859" s="3">
        <v>45387</v>
      </c>
      <c r="AC859" s="2" t="s">
        <v>332</v>
      </c>
    </row>
    <row r="860" spans="1:29" ht="75" customHeight="1" x14ac:dyDescent="0.25">
      <c r="A860" s="2">
        <v>2024</v>
      </c>
      <c r="B860" s="3">
        <v>45292</v>
      </c>
      <c r="C860" s="3">
        <v>45382</v>
      </c>
      <c r="D860" s="2" t="s">
        <v>75</v>
      </c>
      <c r="E860" s="7" t="s">
        <v>1431</v>
      </c>
      <c r="F860" s="5" t="s">
        <v>1531</v>
      </c>
      <c r="G860" s="8" t="s">
        <v>1532</v>
      </c>
      <c r="H860" s="16" t="s">
        <v>1533</v>
      </c>
      <c r="I860" s="17" t="s">
        <v>84</v>
      </c>
      <c r="J860" s="9" t="s">
        <v>1859</v>
      </c>
      <c r="K860" s="9" t="s">
        <v>445</v>
      </c>
      <c r="L860" s="9" t="s">
        <v>354</v>
      </c>
      <c r="M860" s="2" t="s">
        <v>87</v>
      </c>
      <c r="N860" s="2" t="s">
        <v>332</v>
      </c>
      <c r="O860" s="5">
        <v>1</v>
      </c>
      <c r="P860" s="4">
        <v>45358</v>
      </c>
      <c r="Q860" s="4">
        <f t="shared" si="51"/>
        <v>45723</v>
      </c>
      <c r="R860" s="2" t="s">
        <v>332</v>
      </c>
      <c r="S860" s="15" t="s">
        <v>2759</v>
      </c>
      <c r="T860" s="12">
        <v>1296.77</v>
      </c>
      <c r="U860" s="12">
        <f>T860</f>
        <v>1296.77</v>
      </c>
      <c r="V860" s="15" t="s">
        <v>743</v>
      </c>
      <c r="W860" s="13" t="s">
        <v>800</v>
      </c>
      <c r="X860" s="13" t="s">
        <v>802</v>
      </c>
      <c r="Y860" s="2" t="s">
        <v>89</v>
      </c>
      <c r="Z860" s="13" t="s">
        <v>802</v>
      </c>
      <c r="AA860" s="2" t="s">
        <v>803</v>
      </c>
      <c r="AB860" s="3">
        <v>45387</v>
      </c>
      <c r="AC860" s="2" t="s">
        <v>332</v>
      </c>
    </row>
    <row r="861" spans="1:29" ht="75" customHeight="1" x14ac:dyDescent="0.25">
      <c r="A861" s="2">
        <v>2024</v>
      </c>
      <c r="B861" s="3">
        <v>45292</v>
      </c>
      <c r="C861" s="3">
        <v>45382</v>
      </c>
      <c r="D861" s="2" t="s">
        <v>75</v>
      </c>
      <c r="E861" s="7" t="s">
        <v>1432</v>
      </c>
      <c r="F861" s="5" t="s">
        <v>1531</v>
      </c>
      <c r="G861" s="8" t="s">
        <v>1532</v>
      </c>
      <c r="H861" s="16" t="s">
        <v>1533</v>
      </c>
      <c r="I861" s="17" t="s">
        <v>84</v>
      </c>
      <c r="J861" s="9" t="s">
        <v>1860</v>
      </c>
      <c r="K861" s="9" t="s">
        <v>345</v>
      </c>
      <c r="L861" s="9" t="s">
        <v>1667</v>
      </c>
      <c r="M861" s="2" t="s">
        <v>86</v>
      </c>
      <c r="N861" s="2" t="s">
        <v>332</v>
      </c>
      <c r="O861" s="5">
        <v>1</v>
      </c>
      <c r="P861" s="4">
        <v>45355</v>
      </c>
      <c r="Q861" s="4">
        <f t="shared" si="51"/>
        <v>45720</v>
      </c>
      <c r="R861" s="2" t="s">
        <v>332</v>
      </c>
      <c r="S861" s="15" t="s">
        <v>2760</v>
      </c>
      <c r="T861" s="12">
        <v>524.20000000000005</v>
      </c>
      <c r="U861" s="12">
        <f>T861</f>
        <v>524.20000000000005</v>
      </c>
      <c r="V861" s="15" t="s">
        <v>748</v>
      </c>
      <c r="W861" s="13" t="s">
        <v>800</v>
      </c>
      <c r="X861" s="13" t="s">
        <v>802</v>
      </c>
      <c r="Y861" s="2" t="s">
        <v>89</v>
      </c>
      <c r="Z861" s="13" t="s">
        <v>802</v>
      </c>
      <c r="AA861" s="2" t="s">
        <v>803</v>
      </c>
      <c r="AB861" s="3">
        <v>45387</v>
      </c>
      <c r="AC861" s="2" t="s">
        <v>332</v>
      </c>
    </row>
    <row r="862" spans="1:29" ht="75" customHeight="1" x14ac:dyDescent="0.25">
      <c r="A862" s="2">
        <v>2024</v>
      </c>
      <c r="B862" s="3">
        <v>45292</v>
      </c>
      <c r="C862" s="3">
        <v>45382</v>
      </c>
      <c r="D862" s="2" t="s">
        <v>75</v>
      </c>
      <c r="E862" s="7" t="s">
        <v>1433</v>
      </c>
      <c r="F862" s="5" t="s">
        <v>1531</v>
      </c>
      <c r="G862" s="8" t="s">
        <v>1532</v>
      </c>
      <c r="H862" s="16" t="s">
        <v>1533</v>
      </c>
      <c r="I862" s="17" t="s">
        <v>84</v>
      </c>
      <c r="J862" s="9" t="s">
        <v>1861</v>
      </c>
      <c r="K862" s="9" t="s">
        <v>1862</v>
      </c>
      <c r="L862" s="9" t="s">
        <v>550</v>
      </c>
      <c r="M862" s="2" t="s">
        <v>87</v>
      </c>
      <c r="N862" s="2" t="s">
        <v>332</v>
      </c>
      <c r="O862" s="5">
        <v>1</v>
      </c>
      <c r="P862" s="4">
        <v>45358</v>
      </c>
      <c r="Q862" s="4">
        <f t="shared" si="51"/>
        <v>45723</v>
      </c>
      <c r="R862" s="2" t="s">
        <v>332</v>
      </c>
      <c r="S862" s="15" t="s">
        <v>2761</v>
      </c>
      <c r="T862" s="12">
        <v>1182.69</v>
      </c>
      <c r="U862" s="12">
        <f t="shared" ref="U862:U868" si="52">T862</f>
        <v>1182.69</v>
      </c>
      <c r="V862" s="15" t="s">
        <v>749</v>
      </c>
      <c r="W862" s="13" t="s">
        <v>800</v>
      </c>
      <c r="X862" s="13" t="s">
        <v>802</v>
      </c>
      <c r="Y862" s="2" t="s">
        <v>89</v>
      </c>
      <c r="Z862" s="13" t="s">
        <v>802</v>
      </c>
      <c r="AA862" s="2" t="s">
        <v>803</v>
      </c>
      <c r="AB862" s="3">
        <v>45387</v>
      </c>
      <c r="AC862" s="2" t="s">
        <v>332</v>
      </c>
    </row>
    <row r="863" spans="1:29" ht="75" customHeight="1" x14ac:dyDescent="0.25">
      <c r="A863" s="2">
        <v>2024</v>
      </c>
      <c r="B863" s="3">
        <v>45292</v>
      </c>
      <c r="C863" s="3">
        <v>45382</v>
      </c>
      <c r="D863" s="2" t="s">
        <v>75</v>
      </c>
      <c r="E863" s="7" t="s">
        <v>1434</v>
      </c>
      <c r="F863" s="5" t="s">
        <v>1531</v>
      </c>
      <c r="G863" s="8" t="s">
        <v>1532</v>
      </c>
      <c r="H863" s="16" t="s">
        <v>1533</v>
      </c>
      <c r="I863" s="17" t="s">
        <v>84</v>
      </c>
      <c r="J863" s="9" t="s">
        <v>1863</v>
      </c>
      <c r="K863" s="9" t="s">
        <v>1862</v>
      </c>
      <c r="L863" s="9" t="s">
        <v>550</v>
      </c>
      <c r="M863" s="2" t="s">
        <v>86</v>
      </c>
      <c r="N863" s="2" t="s">
        <v>332</v>
      </c>
      <c r="O863" s="5">
        <v>1</v>
      </c>
      <c r="P863" s="4">
        <v>45358</v>
      </c>
      <c r="Q863" s="4">
        <f t="shared" si="51"/>
        <v>45723</v>
      </c>
      <c r="R863" s="2" t="s">
        <v>332</v>
      </c>
      <c r="S863" s="15" t="s">
        <v>2762</v>
      </c>
      <c r="T863" s="12">
        <v>2989</v>
      </c>
      <c r="U863" s="12">
        <f t="shared" si="52"/>
        <v>2989</v>
      </c>
      <c r="V863" s="15" t="s">
        <v>750</v>
      </c>
      <c r="W863" s="13" t="s">
        <v>800</v>
      </c>
      <c r="X863" s="13" t="s">
        <v>802</v>
      </c>
      <c r="Y863" s="2" t="s">
        <v>89</v>
      </c>
      <c r="Z863" s="13" t="s">
        <v>802</v>
      </c>
      <c r="AA863" s="2" t="s">
        <v>803</v>
      </c>
      <c r="AB863" s="3">
        <v>45387</v>
      </c>
      <c r="AC863" s="2" t="s">
        <v>332</v>
      </c>
    </row>
    <row r="864" spans="1:29" ht="75" customHeight="1" x14ac:dyDescent="0.25">
      <c r="A864" s="2">
        <v>2024</v>
      </c>
      <c r="B864" s="3">
        <v>45292</v>
      </c>
      <c r="C864" s="3">
        <v>45382</v>
      </c>
      <c r="D864" s="2" t="s">
        <v>75</v>
      </c>
      <c r="E864" s="7" t="s">
        <v>1435</v>
      </c>
      <c r="F864" s="5" t="s">
        <v>1531</v>
      </c>
      <c r="G864" s="8" t="s">
        <v>1532</v>
      </c>
      <c r="H864" s="16" t="s">
        <v>1533</v>
      </c>
      <c r="I864" s="17" t="s">
        <v>84</v>
      </c>
      <c r="J864" s="9" t="s">
        <v>1864</v>
      </c>
      <c r="K864" s="9" t="s">
        <v>1862</v>
      </c>
      <c r="L864" s="9" t="s">
        <v>550</v>
      </c>
      <c r="M864" s="2" t="s">
        <v>87</v>
      </c>
      <c r="N864" s="2" t="s">
        <v>332</v>
      </c>
      <c r="O864" s="5">
        <v>1</v>
      </c>
      <c r="P864" s="4">
        <v>45358</v>
      </c>
      <c r="Q864" s="4">
        <f t="shared" si="51"/>
        <v>45723</v>
      </c>
      <c r="R864" s="2" t="s">
        <v>332</v>
      </c>
      <c r="S864" s="15" t="s">
        <v>2763</v>
      </c>
      <c r="T864" s="12">
        <v>500</v>
      </c>
      <c r="U864" s="12">
        <f t="shared" si="52"/>
        <v>500</v>
      </c>
      <c r="V864" s="15" t="s">
        <v>751</v>
      </c>
      <c r="W864" s="13" t="s">
        <v>800</v>
      </c>
      <c r="X864" s="13" t="s">
        <v>802</v>
      </c>
      <c r="Y864" s="2" t="s">
        <v>89</v>
      </c>
      <c r="Z864" s="13" t="s">
        <v>802</v>
      </c>
      <c r="AA864" s="2" t="s">
        <v>803</v>
      </c>
      <c r="AB864" s="3">
        <v>45387</v>
      </c>
      <c r="AC864" s="2" t="s">
        <v>332</v>
      </c>
    </row>
    <row r="865" spans="1:29" ht="75" customHeight="1" x14ac:dyDescent="0.25">
      <c r="A865" s="2">
        <v>2024</v>
      </c>
      <c r="B865" s="3">
        <v>45292</v>
      </c>
      <c r="C865" s="3">
        <v>45382</v>
      </c>
      <c r="D865" s="2" t="s">
        <v>75</v>
      </c>
      <c r="E865" s="7" t="s">
        <v>1436</v>
      </c>
      <c r="F865" s="5" t="s">
        <v>1531</v>
      </c>
      <c r="G865" s="8" t="s">
        <v>1532</v>
      </c>
      <c r="H865" s="16" t="s">
        <v>1533</v>
      </c>
      <c r="I865" s="17" t="s">
        <v>84</v>
      </c>
      <c r="J865" s="9" t="s">
        <v>1865</v>
      </c>
      <c r="K865" s="9" t="s">
        <v>1862</v>
      </c>
      <c r="L865" s="9" t="s">
        <v>1866</v>
      </c>
      <c r="M865" s="2" t="s">
        <v>86</v>
      </c>
      <c r="N865" s="2" t="s">
        <v>332</v>
      </c>
      <c r="O865" s="5">
        <v>1</v>
      </c>
      <c r="P865" s="4">
        <v>45358</v>
      </c>
      <c r="Q865" s="4">
        <f t="shared" si="51"/>
        <v>45723</v>
      </c>
      <c r="R865" s="2" t="s">
        <v>332</v>
      </c>
      <c r="S865" s="15" t="s">
        <v>2764</v>
      </c>
      <c r="T865" s="12">
        <v>944.53</v>
      </c>
      <c r="U865" s="12">
        <f t="shared" si="52"/>
        <v>944.53</v>
      </c>
      <c r="V865" s="15" t="s">
        <v>752</v>
      </c>
      <c r="W865" s="13" t="s">
        <v>800</v>
      </c>
      <c r="X865" s="13" t="s">
        <v>802</v>
      </c>
      <c r="Y865" s="2" t="s">
        <v>89</v>
      </c>
      <c r="Z865" s="13" t="s">
        <v>802</v>
      </c>
      <c r="AA865" s="2" t="s">
        <v>803</v>
      </c>
      <c r="AB865" s="3">
        <v>45387</v>
      </c>
      <c r="AC865" s="2" t="s">
        <v>332</v>
      </c>
    </row>
    <row r="866" spans="1:29" ht="75" customHeight="1" x14ac:dyDescent="0.25">
      <c r="A866" s="2">
        <v>2024</v>
      </c>
      <c r="B866" s="3">
        <v>45292</v>
      </c>
      <c r="C866" s="3">
        <v>45382</v>
      </c>
      <c r="D866" s="2" t="s">
        <v>75</v>
      </c>
      <c r="E866" s="7" t="s">
        <v>1437</v>
      </c>
      <c r="F866" s="5" t="s">
        <v>1531</v>
      </c>
      <c r="G866" s="8" t="s">
        <v>1532</v>
      </c>
      <c r="H866" s="16" t="s">
        <v>1533</v>
      </c>
      <c r="I866" s="17" t="s">
        <v>84</v>
      </c>
      <c r="J866" s="9" t="s">
        <v>1867</v>
      </c>
      <c r="K866" s="9" t="s">
        <v>1862</v>
      </c>
      <c r="L866" s="9" t="s">
        <v>550</v>
      </c>
      <c r="M866" s="2" t="s">
        <v>87</v>
      </c>
      <c r="N866" s="2" t="s">
        <v>332</v>
      </c>
      <c r="O866" s="5">
        <v>1</v>
      </c>
      <c r="P866" s="4">
        <v>45358</v>
      </c>
      <c r="Q866" s="4">
        <f t="shared" si="51"/>
        <v>45723</v>
      </c>
      <c r="R866" s="2" t="s">
        <v>332</v>
      </c>
      <c r="S866" s="15" t="s">
        <v>2765</v>
      </c>
      <c r="T866" s="12">
        <v>515.24</v>
      </c>
      <c r="U866" s="12">
        <f t="shared" si="52"/>
        <v>515.24</v>
      </c>
      <c r="V866" s="15" t="s">
        <v>753</v>
      </c>
      <c r="W866" s="13" t="s">
        <v>800</v>
      </c>
      <c r="X866" s="13" t="s">
        <v>802</v>
      </c>
      <c r="Y866" s="2" t="s">
        <v>89</v>
      </c>
      <c r="Z866" s="13" t="s">
        <v>802</v>
      </c>
      <c r="AA866" s="2" t="s">
        <v>803</v>
      </c>
      <c r="AB866" s="3">
        <v>45387</v>
      </c>
      <c r="AC866" s="2" t="s">
        <v>332</v>
      </c>
    </row>
    <row r="867" spans="1:29" ht="75" customHeight="1" x14ac:dyDescent="0.25">
      <c r="A867" s="2">
        <v>2024</v>
      </c>
      <c r="B867" s="3">
        <v>45292</v>
      </c>
      <c r="C867" s="3">
        <v>45382</v>
      </c>
      <c r="D867" s="2" t="s">
        <v>75</v>
      </c>
      <c r="E867" s="7" t="s">
        <v>1438</v>
      </c>
      <c r="F867" s="5" t="s">
        <v>1531</v>
      </c>
      <c r="G867" s="8" t="s">
        <v>1532</v>
      </c>
      <c r="H867" s="16" t="s">
        <v>1533</v>
      </c>
      <c r="I867" s="17" t="s">
        <v>84</v>
      </c>
      <c r="J867" s="9" t="s">
        <v>1868</v>
      </c>
      <c r="K867" s="9" t="s">
        <v>488</v>
      </c>
      <c r="L867" s="9" t="s">
        <v>1862</v>
      </c>
      <c r="M867" s="2" t="s">
        <v>86</v>
      </c>
      <c r="N867" s="2" t="s">
        <v>332</v>
      </c>
      <c r="O867" s="5">
        <v>1</v>
      </c>
      <c r="P867" s="4">
        <v>45358</v>
      </c>
      <c r="Q867" s="4">
        <f t="shared" si="51"/>
        <v>45723</v>
      </c>
      <c r="R867" s="2" t="s">
        <v>332</v>
      </c>
      <c r="S867" s="15" t="s">
        <v>2766</v>
      </c>
      <c r="T867" s="12">
        <v>4386.6000000000004</v>
      </c>
      <c r="U867" s="12">
        <f t="shared" si="52"/>
        <v>4386.6000000000004</v>
      </c>
      <c r="V867" s="15" t="s">
        <v>754</v>
      </c>
      <c r="W867" s="13" t="s">
        <v>800</v>
      </c>
      <c r="X867" s="13" t="s">
        <v>802</v>
      </c>
      <c r="Y867" s="2" t="s">
        <v>89</v>
      </c>
      <c r="Z867" s="13" t="s">
        <v>802</v>
      </c>
      <c r="AA867" s="2" t="s">
        <v>803</v>
      </c>
      <c r="AB867" s="3">
        <v>45387</v>
      </c>
      <c r="AC867" s="2" t="s">
        <v>332</v>
      </c>
    </row>
    <row r="868" spans="1:29" ht="75" customHeight="1" x14ac:dyDescent="0.25">
      <c r="A868" s="2">
        <v>2024</v>
      </c>
      <c r="B868" s="3">
        <v>45292</v>
      </c>
      <c r="C868" s="3">
        <v>45382</v>
      </c>
      <c r="D868" s="2" t="s">
        <v>75</v>
      </c>
      <c r="E868" s="7" t="s">
        <v>1439</v>
      </c>
      <c r="F868" s="5" t="s">
        <v>1531</v>
      </c>
      <c r="G868" s="8" t="s">
        <v>1532</v>
      </c>
      <c r="H868" s="16" t="s">
        <v>1533</v>
      </c>
      <c r="I868" s="17" t="s">
        <v>84</v>
      </c>
      <c r="J868" s="9" t="s">
        <v>1869</v>
      </c>
      <c r="K868" s="9" t="s">
        <v>408</v>
      </c>
      <c r="L868" s="9" t="s">
        <v>368</v>
      </c>
      <c r="M868" s="2" t="s">
        <v>86</v>
      </c>
      <c r="N868" s="2" t="s">
        <v>332</v>
      </c>
      <c r="O868" s="5">
        <v>1</v>
      </c>
      <c r="P868" s="4">
        <v>45363</v>
      </c>
      <c r="Q868" s="4">
        <f t="shared" si="51"/>
        <v>45728</v>
      </c>
      <c r="R868" s="2" t="s">
        <v>332</v>
      </c>
      <c r="S868" s="15" t="s">
        <v>2767</v>
      </c>
      <c r="T868" s="12">
        <v>180</v>
      </c>
      <c r="U868" s="12">
        <f t="shared" si="52"/>
        <v>180</v>
      </c>
      <c r="V868" s="15" t="s">
        <v>3448</v>
      </c>
      <c r="W868" s="13" t="s">
        <v>800</v>
      </c>
      <c r="X868" s="13" t="s">
        <v>802</v>
      </c>
      <c r="Y868" s="2" t="s">
        <v>89</v>
      </c>
      <c r="Z868" s="13" t="s">
        <v>802</v>
      </c>
      <c r="AA868" s="2" t="s">
        <v>803</v>
      </c>
      <c r="AB868" s="3">
        <v>45387</v>
      </c>
      <c r="AC868" s="2" t="s">
        <v>332</v>
      </c>
    </row>
    <row r="869" spans="1:29" ht="75" customHeight="1" x14ac:dyDescent="0.25">
      <c r="A869" s="2">
        <v>2024</v>
      </c>
      <c r="B869" s="3">
        <v>45292</v>
      </c>
      <c r="C869" s="3">
        <v>45382</v>
      </c>
      <c r="D869" s="2" t="s">
        <v>75</v>
      </c>
      <c r="E869" s="7" t="s">
        <v>1440</v>
      </c>
      <c r="F869" s="5" t="s">
        <v>1531</v>
      </c>
      <c r="G869" s="8" t="s">
        <v>1532</v>
      </c>
      <c r="H869" s="16" t="s">
        <v>1533</v>
      </c>
      <c r="I869" s="17" t="s">
        <v>84</v>
      </c>
      <c r="J869" s="9" t="s">
        <v>1870</v>
      </c>
      <c r="K869" s="9" t="s">
        <v>336</v>
      </c>
      <c r="L869" s="9" t="s">
        <v>544</v>
      </c>
      <c r="M869" s="2" t="s">
        <v>87</v>
      </c>
      <c r="N869" s="2" t="s">
        <v>332</v>
      </c>
      <c r="O869" s="5">
        <v>1</v>
      </c>
      <c r="P869" s="4">
        <v>45358</v>
      </c>
      <c r="Q869" s="4">
        <f t="shared" si="51"/>
        <v>45723</v>
      </c>
      <c r="R869" s="2" t="s">
        <v>332</v>
      </c>
      <c r="S869" s="15" t="s">
        <v>2768</v>
      </c>
      <c r="T869" s="12">
        <v>180</v>
      </c>
      <c r="U869" s="12">
        <f t="shared" si="50"/>
        <v>180</v>
      </c>
      <c r="V869" s="15" t="s">
        <v>3449</v>
      </c>
      <c r="W869" s="13" t="s">
        <v>800</v>
      </c>
      <c r="X869" s="13" t="s">
        <v>802</v>
      </c>
      <c r="Y869" s="2" t="s">
        <v>89</v>
      </c>
      <c r="Z869" s="13" t="s">
        <v>802</v>
      </c>
      <c r="AA869" s="2" t="s">
        <v>803</v>
      </c>
      <c r="AB869" s="3">
        <v>45387</v>
      </c>
      <c r="AC869" s="2" t="s">
        <v>332</v>
      </c>
    </row>
    <row r="870" spans="1:29" ht="75" customHeight="1" x14ac:dyDescent="0.25">
      <c r="A870" s="2">
        <v>2024</v>
      </c>
      <c r="B870" s="3">
        <v>45292</v>
      </c>
      <c r="C870" s="3">
        <v>45382</v>
      </c>
      <c r="D870" s="2" t="s">
        <v>75</v>
      </c>
      <c r="E870" s="7" t="s">
        <v>1441</v>
      </c>
      <c r="F870" s="5" t="s">
        <v>1531</v>
      </c>
      <c r="G870" s="8" t="s">
        <v>1532</v>
      </c>
      <c r="H870" s="16" t="s">
        <v>1533</v>
      </c>
      <c r="I870" s="17" t="s">
        <v>84</v>
      </c>
      <c r="J870" s="9" t="s">
        <v>1871</v>
      </c>
      <c r="K870" s="9" t="s">
        <v>493</v>
      </c>
      <c r="L870" s="9" t="s">
        <v>361</v>
      </c>
      <c r="M870" s="2" t="s">
        <v>87</v>
      </c>
      <c r="N870" s="2" t="s">
        <v>332</v>
      </c>
      <c r="O870" s="5">
        <v>1</v>
      </c>
      <c r="P870" s="4">
        <v>45358</v>
      </c>
      <c r="Q870" s="4">
        <f t="shared" si="51"/>
        <v>45723</v>
      </c>
      <c r="R870" s="2" t="s">
        <v>332</v>
      </c>
      <c r="S870" s="15" t="s">
        <v>2769</v>
      </c>
      <c r="T870" s="12">
        <v>949.62</v>
      </c>
      <c r="U870" s="12">
        <f t="shared" si="50"/>
        <v>949.62</v>
      </c>
      <c r="V870" s="15" t="s">
        <v>697</v>
      </c>
      <c r="W870" s="13" t="s">
        <v>800</v>
      </c>
      <c r="X870" s="13" t="s">
        <v>802</v>
      </c>
      <c r="Y870" s="2" t="s">
        <v>89</v>
      </c>
      <c r="Z870" s="13" t="s">
        <v>802</v>
      </c>
      <c r="AA870" s="2" t="s">
        <v>803</v>
      </c>
      <c r="AB870" s="3">
        <v>45387</v>
      </c>
      <c r="AC870" s="2" t="s">
        <v>332</v>
      </c>
    </row>
    <row r="871" spans="1:29" ht="75" customHeight="1" x14ac:dyDescent="0.25">
      <c r="A871" s="2">
        <v>2024</v>
      </c>
      <c r="B871" s="3">
        <v>45292</v>
      </c>
      <c r="C871" s="3">
        <v>45382</v>
      </c>
      <c r="D871" s="2" t="s">
        <v>75</v>
      </c>
      <c r="E871" s="7" t="s">
        <v>1442</v>
      </c>
      <c r="F871" s="5" t="s">
        <v>1531</v>
      </c>
      <c r="G871" s="8" t="s">
        <v>1532</v>
      </c>
      <c r="H871" s="16" t="s">
        <v>1533</v>
      </c>
      <c r="I871" s="17" t="s">
        <v>84</v>
      </c>
      <c r="J871" s="9" t="s">
        <v>1872</v>
      </c>
      <c r="K871" s="9" t="s">
        <v>525</v>
      </c>
      <c r="L871" s="9" t="s">
        <v>393</v>
      </c>
      <c r="M871" s="2" t="s">
        <v>86</v>
      </c>
      <c r="N871" s="2" t="s">
        <v>332</v>
      </c>
      <c r="O871" s="5">
        <v>1</v>
      </c>
      <c r="P871" s="4">
        <v>45359</v>
      </c>
      <c r="Q871" s="4">
        <f t="shared" si="51"/>
        <v>45724</v>
      </c>
      <c r="R871" s="2" t="s">
        <v>332</v>
      </c>
      <c r="S871" s="15" t="s">
        <v>2771</v>
      </c>
      <c r="T871" s="12">
        <v>1430.8</v>
      </c>
      <c r="U871" s="12">
        <f t="shared" si="50"/>
        <v>1430.8</v>
      </c>
      <c r="V871" s="15" t="s">
        <v>3450</v>
      </c>
      <c r="W871" s="13" t="s">
        <v>800</v>
      </c>
      <c r="X871" s="13" t="s">
        <v>802</v>
      </c>
      <c r="Y871" s="2" t="s">
        <v>89</v>
      </c>
      <c r="Z871" s="13" t="s">
        <v>802</v>
      </c>
      <c r="AA871" s="2" t="s">
        <v>803</v>
      </c>
      <c r="AB871" s="3">
        <v>45387</v>
      </c>
      <c r="AC871" s="2" t="s">
        <v>332</v>
      </c>
    </row>
    <row r="872" spans="1:29" ht="75" customHeight="1" x14ac:dyDescent="0.25">
      <c r="A872" s="2">
        <v>2024</v>
      </c>
      <c r="B872" s="3">
        <v>45292</v>
      </c>
      <c r="C872" s="3">
        <v>45382</v>
      </c>
      <c r="D872" s="2" t="s">
        <v>75</v>
      </c>
      <c r="E872" s="7" t="s">
        <v>1443</v>
      </c>
      <c r="F872" s="5" t="s">
        <v>1531</v>
      </c>
      <c r="G872" s="8" t="s">
        <v>1532</v>
      </c>
      <c r="H872" s="16" t="s">
        <v>1533</v>
      </c>
      <c r="I872" s="17" t="s">
        <v>84</v>
      </c>
      <c r="J872" s="9" t="s">
        <v>1873</v>
      </c>
      <c r="K872" s="9" t="s">
        <v>345</v>
      </c>
      <c r="L872" s="9" t="s">
        <v>1837</v>
      </c>
      <c r="M872" s="2" t="s">
        <v>87</v>
      </c>
      <c r="N872" s="2" t="s">
        <v>332</v>
      </c>
      <c r="O872" s="5">
        <v>1</v>
      </c>
      <c r="P872" s="4">
        <v>45359</v>
      </c>
      <c r="Q872" s="4">
        <f t="shared" si="51"/>
        <v>45724</v>
      </c>
      <c r="R872" s="2" t="s">
        <v>332</v>
      </c>
      <c r="S872" s="15" t="s">
        <v>2772</v>
      </c>
      <c r="T872" s="12">
        <v>180</v>
      </c>
      <c r="U872" s="12">
        <f t="shared" si="50"/>
        <v>180</v>
      </c>
      <c r="V872" s="15" t="s">
        <v>3451</v>
      </c>
      <c r="W872" s="13" t="s">
        <v>800</v>
      </c>
      <c r="X872" s="13" t="s">
        <v>802</v>
      </c>
      <c r="Y872" s="2" t="s">
        <v>89</v>
      </c>
      <c r="Z872" s="13" t="s">
        <v>802</v>
      </c>
      <c r="AA872" s="2" t="s">
        <v>803</v>
      </c>
      <c r="AB872" s="3">
        <v>45387</v>
      </c>
      <c r="AC872" s="2" t="s">
        <v>332</v>
      </c>
    </row>
    <row r="873" spans="1:29" ht="75" customHeight="1" x14ac:dyDescent="0.25">
      <c r="A873" s="2">
        <v>2024</v>
      </c>
      <c r="B873" s="3">
        <v>45292</v>
      </c>
      <c r="C873" s="3">
        <v>45382</v>
      </c>
      <c r="D873" s="2" t="s">
        <v>75</v>
      </c>
      <c r="E873" s="7" t="s">
        <v>1444</v>
      </c>
      <c r="F873" s="5" t="s">
        <v>1531</v>
      </c>
      <c r="G873" s="8" t="s">
        <v>1532</v>
      </c>
      <c r="H873" s="16" t="s">
        <v>1533</v>
      </c>
      <c r="I873" s="17" t="s">
        <v>84</v>
      </c>
      <c r="J873" s="9" t="s">
        <v>1632</v>
      </c>
      <c r="K873" s="9" t="s">
        <v>334</v>
      </c>
      <c r="L873" s="9" t="s">
        <v>328</v>
      </c>
      <c r="M873" s="2" t="s">
        <v>86</v>
      </c>
      <c r="N873" s="2" t="s">
        <v>332</v>
      </c>
      <c r="O873" s="5">
        <v>1</v>
      </c>
      <c r="P873" s="4">
        <v>45359</v>
      </c>
      <c r="Q873" s="4">
        <f t="shared" si="51"/>
        <v>45724</v>
      </c>
      <c r="R873" s="2" t="s">
        <v>332</v>
      </c>
      <c r="S873" s="15" t="s">
        <v>2773</v>
      </c>
      <c r="T873" s="12">
        <v>180</v>
      </c>
      <c r="U873" s="12">
        <f t="shared" si="50"/>
        <v>180</v>
      </c>
      <c r="V873" s="15" t="s">
        <v>3452</v>
      </c>
      <c r="W873" s="13" t="s">
        <v>800</v>
      </c>
      <c r="X873" s="13" t="s">
        <v>802</v>
      </c>
      <c r="Y873" s="2" t="s">
        <v>89</v>
      </c>
      <c r="Z873" s="13" t="s">
        <v>802</v>
      </c>
      <c r="AA873" s="2" t="s">
        <v>803</v>
      </c>
      <c r="AB873" s="3">
        <v>45387</v>
      </c>
      <c r="AC873" s="2" t="s">
        <v>332</v>
      </c>
    </row>
    <row r="874" spans="1:29" ht="75" customHeight="1" x14ac:dyDescent="0.25">
      <c r="A874" s="2">
        <v>2024</v>
      </c>
      <c r="B874" s="3">
        <v>45292</v>
      </c>
      <c r="C874" s="3">
        <v>45382</v>
      </c>
      <c r="D874" s="2" t="s">
        <v>75</v>
      </c>
      <c r="E874" s="7" t="s">
        <v>1445</v>
      </c>
      <c r="F874" s="5" t="s">
        <v>1531</v>
      </c>
      <c r="G874" s="8" t="s">
        <v>1532</v>
      </c>
      <c r="H874" s="16" t="s">
        <v>1533</v>
      </c>
      <c r="I874" s="17" t="s">
        <v>84</v>
      </c>
      <c r="J874" s="9" t="s">
        <v>1874</v>
      </c>
      <c r="K874" s="9" t="s">
        <v>334</v>
      </c>
      <c r="L874" s="9" t="s">
        <v>1857</v>
      </c>
      <c r="M874" s="2" t="s">
        <v>87</v>
      </c>
      <c r="N874" s="2" t="s">
        <v>332</v>
      </c>
      <c r="O874" s="5">
        <v>1</v>
      </c>
      <c r="P874" s="4">
        <v>45359</v>
      </c>
      <c r="Q874" s="4">
        <f t="shared" si="51"/>
        <v>45724</v>
      </c>
      <c r="R874" s="2" t="s">
        <v>332</v>
      </c>
      <c r="S874" s="15" t="s">
        <v>2774</v>
      </c>
      <c r="T874" s="12">
        <v>180</v>
      </c>
      <c r="U874" s="12">
        <f t="shared" si="50"/>
        <v>180</v>
      </c>
      <c r="V874" s="15" t="s">
        <v>3453</v>
      </c>
      <c r="W874" s="13" t="s">
        <v>800</v>
      </c>
      <c r="X874" s="13" t="s">
        <v>802</v>
      </c>
      <c r="Y874" s="2" t="s">
        <v>89</v>
      </c>
      <c r="Z874" s="13" t="s">
        <v>802</v>
      </c>
      <c r="AA874" s="2" t="s">
        <v>803</v>
      </c>
      <c r="AB874" s="3">
        <v>45387</v>
      </c>
      <c r="AC874" s="2" t="s">
        <v>332</v>
      </c>
    </row>
    <row r="875" spans="1:29" ht="75" customHeight="1" x14ac:dyDescent="0.25">
      <c r="A875" s="2">
        <v>2024</v>
      </c>
      <c r="B875" s="3">
        <v>45292</v>
      </c>
      <c r="C875" s="3">
        <v>45382</v>
      </c>
      <c r="D875" s="2" t="s">
        <v>75</v>
      </c>
      <c r="E875" s="7" t="s">
        <v>1446</v>
      </c>
      <c r="F875" s="5" t="s">
        <v>1531</v>
      </c>
      <c r="G875" s="8" t="s">
        <v>1532</v>
      </c>
      <c r="H875" s="16" t="s">
        <v>1533</v>
      </c>
      <c r="I875" s="17" t="s">
        <v>84</v>
      </c>
      <c r="J875" s="9" t="s">
        <v>1875</v>
      </c>
      <c r="K875" s="9" t="s">
        <v>345</v>
      </c>
      <c r="L875" s="9" t="s">
        <v>449</v>
      </c>
      <c r="M875" s="2" t="s">
        <v>86</v>
      </c>
      <c r="N875" s="2" t="s">
        <v>332</v>
      </c>
      <c r="O875" s="5">
        <v>1</v>
      </c>
      <c r="P875" s="4">
        <v>45359</v>
      </c>
      <c r="Q875" s="4">
        <f t="shared" si="51"/>
        <v>45724</v>
      </c>
      <c r="R875" s="2" t="s">
        <v>332</v>
      </c>
      <c r="S875" s="15" t="s">
        <v>2775</v>
      </c>
      <c r="T875" s="12">
        <v>264.25</v>
      </c>
      <c r="U875" s="12">
        <f t="shared" si="50"/>
        <v>264.25</v>
      </c>
      <c r="V875" s="15" t="s">
        <v>755</v>
      </c>
      <c r="W875" s="13" t="s">
        <v>800</v>
      </c>
      <c r="X875" s="13" t="s">
        <v>802</v>
      </c>
      <c r="Y875" s="2" t="s">
        <v>89</v>
      </c>
      <c r="Z875" s="13" t="s">
        <v>802</v>
      </c>
      <c r="AA875" s="2" t="s">
        <v>803</v>
      </c>
      <c r="AB875" s="3">
        <v>45387</v>
      </c>
      <c r="AC875" s="2" t="s">
        <v>332</v>
      </c>
    </row>
    <row r="876" spans="1:29" ht="75" customHeight="1" x14ac:dyDescent="0.25">
      <c r="A876" s="2">
        <v>2024</v>
      </c>
      <c r="B876" s="3">
        <v>45292</v>
      </c>
      <c r="C876" s="3">
        <v>45382</v>
      </c>
      <c r="D876" s="2" t="s">
        <v>75</v>
      </c>
      <c r="E876" s="7" t="s">
        <v>1447</v>
      </c>
      <c r="F876" s="5" t="s">
        <v>1531</v>
      </c>
      <c r="G876" s="8" t="s">
        <v>1532</v>
      </c>
      <c r="H876" s="16" t="s">
        <v>1533</v>
      </c>
      <c r="I876" s="17" t="s">
        <v>84</v>
      </c>
      <c r="J876" s="9" t="s">
        <v>1677</v>
      </c>
      <c r="K876" s="9" t="s">
        <v>445</v>
      </c>
      <c r="L876" s="9" t="s">
        <v>330</v>
      </c>
      <c r="M876" s="2" t="s">
        <v>86</v>
      </c>
      <c r="N876" s="2" t="s">
        <v>332</v>
      </c>
      <c r="O876" s="5">
        <v>1</v>
      </c>
      <c r="P876" s="4">
        <v>45357</v>
      </c>
      <c r="Q876" s="4">
        <f t="shared" si="51"/>
        <v>45722</v>
      </c>
      <c r="R876" s="2" t="s">
        <v>332</v>
      </c>
      <c r="S876" s="15" t="s">
        <v>2776</v>
      </c>
      <c r="T876" s="12">
        <v>418.72</v>
      </c>
      <c r="U876" s="12">
        <f t="shared" si="50"/>
        <v>418.72</v>
      </c>
      <c r="V876" s="15" t="s">
        <v>3454</v>
      </c>
      <c r="W876" s="13" t="s">
        <v>800</v>
      </c>
      <c r="X876" s="13" t="s">
        <v>802</v>
      </c>
      <c r="Y876" s="2" t="s">
        <v>89</v>
      </c>
      <c r="Z876" s="13" t="s">
        <v>802</v>
      </c>
      <c r="AA876" s="2" t="s">
        <v>803</v>
      </c>
      <c r="AB876" s="3">
        <v>45387</v>
      </c>
      <c r="AC876" s="2" t="s">
        <v>332</v>
      </c>
    </row>
    <row r="877" spans="1:29" ht="75" customHeight="1" x14ac:dyDescent="0.25">
      <c r="A877" s="2">
        <v>2024</v>
      </c>
      <c r="B877" s="3">
        <v>45292</v>
      </c>
      <c r="C877" s="3">
        <v>45382</v>
      </c>
      <c r="D877" s="2" t="s">
        <v>75</v>
      </c>
      <c r="E877" s="7" t="s">
        <v>1448</v>
      </c>
      <c r="F877" s="5" t="s">
        <v>1531</v>
      </c>
      <c r="G877" s="8" t="s">
        <v>1532</v>
      </c>
      <c r="H877" s="16" t="s">
        <v>1533</v>
      </c>
      <c r="I877" s="17" t="s">
        <v>84</v>
      </c>
      <c r="J877" s="9" t="s">
        <v>1876</v>
      </c>
      <c r="K877" s="9" t="s">
        <v>1563</v>
      </c>
      <c r="L877" s="9" t="s">
        <v>398</v>
      </c>
      <c r="M877" s="2" t="s">
        <v>86</v>
      </c>
      <c r="N877" s="2" t="s">
        <v>332</v>
      </c>
      <c r="O877" s="5">
        <v>1</v>
      </c>
      <c r="P877" s="4">
        <v>45359</v>
      </c>
      <c r="Q877" s="4">
        <f t="shared" si="51"/>
        <v>45724</v>
      </c>
      <c r="R877" s="2" t="s">
        <v>332</v>
      </c>
      <c r="S877" s="15" t="s">
        <v>2777</v>
      </c>
      <c r="T877" s="12">
        <v>277.5</v>
      </c>
      <c r="U877" s="12">
        <f t="shared" si="50"/>
        <v>277.5</v>
      </c>
      <c r="V877" s="15" t="s">
        <v>756</v>
      </c>
      <c r="W877" s="13" t="s">
        <v>800</v>
      </c>
      <c r="X877" s="13" t="s">
        <v>802</v>
      </c>
      <c r="Y877" s="2" t="s">
        <v>89</v>
      </c>
      <c r="Z877" s="13" t="s">
        <v>802</v>
      </c>
      <c r="AA877" s="2" t="s">
        <v>803</v>
      </c>
      <c r="AB877" s="3">
        <v>45387</v>
      </c>
      <c r="AC877" s="2" t="s">
        <v>332</v>
      </c>
    </row>
    <row r="878" spans="1:29" ht="75" customHeight="1" x14ac:dyDescent="0.25">
      <c r="A878" s="2">
        <v>2024</v>
      </c>
      <c r="B878" s="3">
        <v>45292</v>
      </c>
      <c r="C878" s="3">
        <v>45382</v>
      </c>
      <c r="D878" s="2" t="s">
        <v>75</v>
      </c>
      <c r="E878" s="7" t="s">
        <v>1449</v>
      </c>
      <c r="F878" s="5" t="s">
        <v>1531</v>
      </c>
      <c r="G878" s="8" t="s">
        <v>1532</v>
      </c>
      <c r="H878" s="16" t="s">
        <v>1533</v>
      </c>
      <c r="I878" s="17" t="s">
        <v>84</v>
      </c>
      <c r="J878" s="9" t="s">
        <v>1757</v>
      </c>
      <c r="K878" s="9" t="s">
        <v>1877</v>
      </c>
      <c r="L878" s="9" t="s">
        <v>493</v>
      </c>
      <c r="M878" s="2" t="s">
        <v>86</v>
      </c>
      <c r="N878" s="2" t="s">
        <v>332</v>
      </c>
      <c r="O878" s="5">
        <v>1</v>
      </c>
      <c r="P878" s="4">
        <v>45359</v>
      </c>
      <c r="Q878" s="4">
        <f t="shared" si="51"/>
        <v>45724</v>
      </c>
      <c r="R878" s="2" t="s">
        <v>332</v>
      </c>
      <c r="S878" s="15" t="s">
        <v>2778</v>
      </c>
      <c r="T878" s="12">
        <v>964.62</v>
      </c>
      <c r="U878" s="12">
        <f t="shared" si="50"/>
        <v>964.62</v>
      </c>
      <c r="V878" s="15" t="s">
        <v>757</v>
      </c>
      <c r="W878" s="13" t="s">
        <v>800</v>
      </c>
      <c r="X878" s="13" t="s">
        <v>802</v>
      </c>
      <c r="Y878" s="2" t="s">
        <v>89</v>
      </c>
      <c r="Z878" s="13" t="s">
        <v>802</v>
      </c>
      <c r="AA878" s="2" t="s">
        <v>803</v>
      </c>
      <c r="AB878" s="3">
        <v>45387</v>
      </c>
      <c r="AC878" s="2" t="s">
        <v>332</v>
      </c>
    </row>
    <row r="879" spans="1:29" ht="75" customHeight="1" x14ac:dyDescent="0.25">
      <c r="A879" s="2">
        <v>2024</v>
      </c>
      <c r="B879" s="3">
        <v>45292</v>
      </c>
      <c r="C879" s="3">
        <v>45382</v>
      </c>
      <c r="D879" s="2" t="s">
        <v>75</v>
      </c>
      <c r="E879" s="7" t="s">
        <v>1450</v>
      </c>
      <c r="F879" s="5" t="s">
        <v>1531</v>
      </c>
      <c r="G879" s="8" t="s">
        <v>1532</v>
      </c>
      <c r="H879" s="16" t="s">
        <v>1533</v>
      </c>
      <c r="I879" s="17" t="s">
        <v>84</v>
      </c>
      <c r="J879" s="9" t="s">
        <v>1878</v>
      </c>
      <c r="K879" s="9" t="s">
        <v>1879</v>
      </c>
      <c r="L879" s="9" t="s">
        <v>493</v>
      </c>
      <c r="M879" s="2" t="s">
        <v>87</v>
      </c>
      <c r="N879" s="2" t="s">
        <v>332</v>
      </c>
      <c r="O879" s="5">
        <v>1</v>
      </c>
      <c r="P879" s="4">
        <v>45359</v>
      </c>
      <c r="Q879" s="4">
        <f>P879+365</f>
        <v>45724</v>
      </c>
      <c r="R879" s="2" t="s">
        <v>332</v>
      </c>
      <c r="S879" s="15" t="s">
        <v>2770</v>
      </c>
      <c r="T879" s="12">
        <v>1232.8</v>
      </c>
      <c r="U879" s="12">
        <f>T879</f>
        <v>1232.8</v>
      </c>
      <c r="V879" s="15" t="s">
        <v>758</v>
      </c>
      <c r="W879" s="13" t="s">
        <v>800</v>
      </c>
      <c r="X879" s="13" t="s">
        <v>802</v>
      </c>
      <c r="Y879" s="2" t="s">
        <v>89</v>
      </c>
      <c r="Z879" s="13" t="s">
        <v>802</v>
      </c>
      <c r="AA879" s="2" t="s">
        <v>803</v>
      </c>
      <c r="AB879" s="3">
        <v>45387</v>
      </c>
      <c r="AC879" s="2" t="s">
        <v>332</v>
      </c>
    </row>
    <row r="880" spans="1:29" ht="75" customHeight="1" x14ac:dyDescent="0.25">
      <c r="A880" s="2">
        <v>2024</v>
      </c>
      <c r="B880" s="3">
        <v>45292</v>
      </c>
      <c r="C880" s="3">
        <v>45382</v>
      </c>
      <c r="D880" s="2" t="s">
        <v>75</v>
      </c>
      <c r="E880" s="7" t="s">
        <v>1451</v>
      </c>
      <c r="F880" s="5" t="s">
        <v>1531</v>
      </c>
      <c r="G880" s="8" t="s">
        <v>1532</v>
      </c>
      <c r="H880" s="16" t="s">
        <v>1533</v>
      </c>
      <c r="I880" s="17" t="s">
        <v>84</v>
      </c>
      <c r="J880" s="9" t="s">
        <v>563</v>
      </c>
      <c r="K880" s="9" t="s">
        <v>564</v>
      </c>
      <c r="L880" s="9" t="s">
        <v>565</v>
      </c>
      <c r="M880" s="2" t="s">
        <v>86</v>
      </c>
      <c r="N880" s="2" t="s">
        <v>332</v>
      </c>
      <c r="O880" s="5">
        <v>1</v>
      </c>
      <c r="P880" s="4">
        <v>45349</v>
      </c>
      <c r="Q880" s="4">
        <f>P880+366</f>
        <v>45715</v>
      </c>
      <c r="R880" s="2" t="s">
        <v>332</v>
      </c>
      <c r="S880" s="15" t="s">
        <v>2779</v>
      </c>
      <c r="T880" s="12">
        <v>244.2</v>
      </c>
      <c r="U880" s="12">
        <f t="shared" si="50"/>
        <v>244.2</v>
      </c>
      <c r="V880" s="15" t="s">
        <v>787</v>
      </c>
      <c r="W880" s="13" t="s">
        <v>800</v>
      </c>
      <c r="X880" s="13" t="s">
        <v>802</v>
      </c>
      <c r="Y880" s="2" t="s">
        <v>89</v>
      </c>
      <c r="Z880" s="13" t="s">
        <v>802</v>
      </c>
      <c r="AA880" s="2" t="s">
        <v>803</v>
      </c>
      <c r="AB880" s="3">
        <v>45387</v>
      </c>
      <c r="AC880" s="2" t="s">
        <v>332</v>
      </c>
    </row>
    <row r="881" spans="1:29" ht="75" customHeight="1" x14ac:dyDescent="0.25">
      <c r="A881" s="2">
        <v>2024</v>
      </c>
      <c r="B881" s="3">
        <v>45292</v>
      </c>
      <c r="C881" s="3">
        <v>45382</v>
      </c>
      <c r="D881" s="2" t="s">
        <v>75</v>
      </c>
      <c r="E881" s="7" t="s">
        <v>1452</v>
      </c>
      <c r="F881" s="5" t="s">
        <v>1531</v>
      </c>
      <c r="G881" s="8" t="s">
        <v>1532</v>
      </c>
      <c r="H881" s="16" t="s">
        <v>1533</v>
      </c>
      <c r="I881" s="17" t="s">
        <v>84</v>
      </c>
      <c r="J881" s="9" t="s">
        <v>1880</v>
      </c>
      <c r="K881" s="9" t="s">
        <v>1881</v>
      </c>
      <c r="L881" s="9" t="s">
        <v>357</v>
      </c>
      <c r="M881" s="2" t="s">
        <v>86</v>
      </c>
      <c r="N881" s="2" t="s">
        <v>332</v>
      </c>
      <c r="O881" s="5">
        <v>1</v>
      </c>
      <c r="P881" s="4">
        <v>45362</v>
      </c>
      <c r="Q881" s="4">
        <f>P881+365</f>
        <v>45727</v>
      </c>
      <c r="R881" s="2" t="s">
        <v>332</v>
      </c>
      <c r="S881" s="15" t="s">
        <v>2780</v>
      </c>
      <c r="T881" s="12">
        <v>1325</v>
      </c>
      <c r="U881" s="12">
        <f>T881</f>
        <v>1325</v>
      </c>
      <c r="V881" s="15" t="s">
        <v>3455</v>
      </c>
      <c r="W881" s="13" t="s">
        <v>800</v>
      </c>
      <c r="X881" s="13" t="s">
        <v>802</v>
      </c>
      <c r="Y881" s="2" t="s">
        <v>89</v>
      </c>
      <c r="Z881" s="13" t="s">
        <v>802</v>
      </c>
      <c r="AA881" s="2" t="s">
        <v>803</v>
      </c>
      <c r="AB881" s="3">
        <v>45387</v>
      </c>
      <c r="AC881" s="2" t="s">
        <v>332</v>
      </c>
    </row>
    <row r="882" spans="1:29" ht="75" customHeight="1" x14ac:dyDescent="0.25">
      <c r="A882" s="2">
        <v>2024</v>
      </c>
      <c r="B882" s="3">
        <v>45292</v>
      </c>
      <c r="C882" s="3">
        <v>45382</v>
      </c>
      <c r="D882" s="2" t="s">
        <v>75</v>
      </c>
      <c r="E882" s="7" t="s">
        <v>1453</v>
      </c>
      <c r="F882" s="5" t="s">
        <v>1531</v>
      </c>
      <c r="G882" s="8" t="s">
        <v>1532</v>
      </c>
      <c r="H882" s="16" t="s">
        <v>1533</v>
      </c>
      <c r="I882" s="17" t="s">
        <v>84</v>
      </c>
      <c r="J882" s="9" t="s">
        <v>1882</v>
      </c>
      <c r="K882" s="9" t="s">
        <v>1883</v>
      </c>
      <c r="L882" s="9" t="s">
        <v>359</v>
      </c>
      <c r="M882" s="2" t="s">
        <v>87</v>
      </c>
      <c r="N882" s="2" t="s">
        <v>332</v>
      </c>
      <c r="O882" s="5">
        <v>1</v>
      </c>
      <c r="P882" s="4">
        <v>45362</v>
      </c>
      <c r="Q882" s="4">
        <f>P882+365</f>
        <v>45727</v>
      </c>
      <c r="R882" s="2" t="s">
        <v>332</v>
      </c>
      <c r="S882" s="15" t="s">
        <v>2781</v>
      </c>
      <c r="T882" s="12">
        <v>180</v>
      </c>
      <c r="U882" s="12">
        <f>T882</f>
        <v>180</v>
      </c>
      <c r="V882" s="15" t="s">
        <v>3456</v>
      </c>
      <c r="W882" s="13" t="s">
        <v>800</v>
      </c>
      <c r="X882" s="13" t="s">
        <v>802</v>
      </c>
      <c r="Y882" s="2" t="s">
        <v>89</v>
      </c>
      <c r="Z882" s="13" t="s">
        <v>802</v>
      </c>
      <c r="AA882" s="2" t="s">
        <v>803</v>
      </c>
      <c r="AB882" s="3">
        <v>45387</v>
      </c>
      <c r="AC882" s="2" t="s">
        <v>332</v>
      </c>
    </row>
    <row r="883" spans="1:29" ht="75" customHeight="1" x14ac:dyDescent="0.25">
      <c r="A883" s="2">
        <v>2024</v>
      </c>
      <c r="B883" s="3">
        <v>45292</v>
      </c>
      <c r="C883" s="3">
        <v>45382</v>
      </c>
      <c r="D883" s="2" t="s">
        <v>75</v>
      </c>
      <c r="E883" s="7" t="s">
        <v>1454</v>
      </c>
      <c r="F883" s="5" t="s">
        <v>1531</v>
      </c>
      <c r="G883" s="8" t="s">
        <v>1532</v>
      </c>
      <c r="H883" s="16" t="s">
        <v>1533</v>
      </c>
      <c r="I883" s="17" t="s">
        <v>84</v>
      </c>
      <c r="J883" s="9" t="s">
        <v>1868</v>
      </c>
      <c r="K883" s="9" t="s">
        <v>488</v>
      </c>
      <c r="L883" s="9" t="s">
        <v>1862</v>
      </c>
      <c r="M883" s="2" t="s">
        <v>86</v>
      </c>
      <c r="N883" s="2" t="s">
        <v>332</v>
      </c>
      <c r="O883" s="5">
        <v>1</v>
      </c>
      <c r="P883" s="4">
        <v>45349</v>
      </c>
      <c r="Q883" s="4">
        <f t="shared" ref="Q883" si="53">P883+366</f>
        <v>45715</v>
      </c>
      <c r="R883" s="2" t="s">
        <v>332</v>
      </c>
      <c r="S883" s="15" t="s">
        <v>2782</v>
      </c>
      <c r="T883" s="12">
        <v>1006.91</v>
      </c>
      <c r="U883" s="12">
        <f t="shared" ref="U883:U908" si="54">T883</f>
        <v>1006.91</v>
      </c>
      <c r="V883" s="15" t="s">
        <v>760</v>
      </c>
      <c r="W883" s="13" t="s">
        <v>800</v>
      </c>
      <c r="X883" s="13" t="s">
        <v>802</v>
      </c>
      <c r="Y883" s="2" t="s">
        <v>89</v>
      </c>
      <c r="Z883" s="13" t="s">
        <v>802</v>
      </c>
      <c r="AA883" s="2" t="s">
        <v>803</v>
      </c>
      <c r="AB883" s="3">
        <v>45387</v>
      </c>
      <c r="AC883" s="2" t="s">
        <v>332</v>
      </c>
    </row>
    <row r="884" spans="1:29" ht="75" customHeight="1" x14ac:dyDescent="0.25">
      <c r="A884" s="2">
        <v>2024</v>
      </c>
      <c r="B884" s="3">
        <v>45292</v>
      </c>
      <c r="C884" s="3">
        <v>45382</v>
      </c>
      <c r="D884" s="2" t="s">
        <v>75</v>
      </c>
      <c r="E884" s="7" t="s">
        <v>1455</v>
      </c>
      <c r="F884" s="5" t="s">
        <v>1531</v>
      </c>
      <c r="G884" s="8" t="s">
        <v>1532</v>
      </c>
      <c r="H884" s="16" t="s">
        <v>1533</v>
      </c>
      <c r="I884" s="17" t="s">
        <v>84</v>
      </c>
      <c r="J884" s="9" t="s">
        <v>452</v>
      </c>
      <c r="K884" s="9" t="s">
        <v>1862</v>
      </c>
      <c r="L884" s="9" t="s">
        <v>550</v>
      </c>
      <c r="M884" s="2" t="s">
        <v>87</v>
      </c>
      <c r="N884" s="2" t="s">
        <v>332</v>
      </c>
      <c r="O884" s="5">
        <v>1</v>
      </c>
      <c r="P884" s="4">
        <v>45359</v>
      </c>
      <c r="Q884" s="4">
        <f t="shared" ref="Q884:Q891" si="55">P884+365</f>
        <v>45724</v>
      </c>
      <c r="R884" s="2" t="s">
        <v>332</v>
      </c>
      <c r="S884" s="15" t="s">
        <v>2783</v>
      </c>
      <c r="T884" s="12">
        <v>965.02</v>
      </c>
      <c r="U884" s="12">
        <f t="shared" si="54"/>
        <v>965.02</v>
      </c>
      <c r="V884" s="15" t="s">
        <v>761</v>
      </c>
      <c r="W884" s="13" t="s">
        <v>800</v>
      </c>
      <c r="X884" s="13" t="s">
        <v>802</v>
      </c>
      <c r="Y884" s="2" t="s">
        <v>89</v>
      </c>
      <c r="Z884" s="13" t="s">
        <v>802</v>
      </c>
      <c r="AA884" s="2" t="s">
        <v>803</v>
      </c>
      <c r="AB884" s="3">
        <v>45387</v>
      </c>
      <c r="AC884" s="2" t="s">
        <v>332</v>
      </c>
    </row>
    <row r="885" spans="1:29" ht="75" customHeight="1" x14ac:dyDescent="0.25">
      <c r="A885" s="2">
        <v>2024</v>
      </c>
      <c r="B885" s="3">
        <v>45292</v>
      </c>
      <c r="C885" s="3">
        <v>45382</v>
      </c>
      <c r="D885" s="2" t="s">
        <v>75</v>
      </c>
      <c r="E885" s="7" t="s">
        <v>1456</v>
      </c>
      <c r="F885" s="5" t="s">
        <v>1531</v>
      </c>
      <c r="G885" s="8" t="s">
        <v>1532</v>
      </c>
      <c r="H885" s="16" t="s">
        <v>1533</v>
      </c>
      <c r="I885" s="17" t="s">
        <v>84</v>
      </c>
      <c r="J885" s="9" t="s">
        <v>1884</v>
      </c>
      <c r="K885" s="9" t="s">
        <v>552</v>
      </c>
      <c r="L885" s="9" t="s">
        <v>1885</v>
      </c>
      <c r="M885" s="2" t="s">
        <v>87</v>
      </c>
      <c r="N885" s="2" t="s">
        <v>332</v>
      </c>
      <c r="O885" s="5">
        <v>1</v>
      </c>
      <c r="P885" s="4">
        <v>45362</v>
      </c>
      <c r="Q885" s="4">
        <f t="shared" si="55"/>
        <v>45727</v>
      </c>
      <c r="R885" s="2" t="s">
        <v>332</v>
      </c>
      <c r="S885" s="15" t="s">
        <v>2784</v>
      </c>
      <c r="T885" s="12">
        <v>701.82</v>
      </c>
      <c r="U885" s="12">
        <f t="shared" si="54"/>
        <v>701.82</v>
      </c>
      <c r="V885" s="15" t="s">
        <v>762</v>
      </c>
      <c r="W885" s="13" t="s">
        <v>800</v>
      </c>
      <c r="X885" s="13" t="s">
        <v>802</v>
      </c>
      <c r="Y885" s="2" t="s">
        <v>89</v>
      </c>
      <c r="Z885" s="13" t="s">
        <v>802</v>
      </c>
      <c r="AA885" s="2" t="s">
        <v>803</v>
      </c>
      <c r="AB885" s="3">
        <v>45387</v>
      </c>
      <c r="AC885" s="2" t="s">
        <v>332</v>
      </c>
    </row>
    <row r="886" spans="1:29" ht="75" customHeight="1" x14ac:dyDescent="0.25">
      <c r="A886" s="2">
        <v>2024</v>
      </c>
      <c r="B886" s="3">
        <v>45292</v>
      </c>
      <c r="C886" s="3">
        <v>45382</v>
      </c>
      <c r="D886" s="2" t="s">
        <v>75</v>
      </c>
      <c r="E886" s="7" t="s">
        <v>1457</v>
      </c>
      <c r="F886" s="5" t="s">
        <v>1531</v>
      </c>
      <c r="G886" s="8" t="s">
        <v>1532</v>
      </c>
      <c r="H886" s="16" t="s">
        <v>1533</v>
      </c>
      <c r="I886" s="17" t="s">
        <v>84</v>
      </c>
      <c r="J886" s="9" t="s">
        <v>1886</v>
      </c>
      <c r="K886" s="9" t="s">
        <v>328</v>
      </c>
      <c r="L886" s="9" t="s">
        <v>368</v>
      </c>
      <c r="M886" s="2" t="s">
        <v>86</v>
      </c>
      <c r="N886" s="2" t="s">
        <v>332</v>
      </c>
      <c r="O886" s="5">
        <v>1</v>
      </c>
      <c r="P886" s="4">
        <v>45362</v>
      </c>
      <c r="Q886" s="4">
        <f t="shared" si="55"/>
        <v>45727</v>
      </c>
      <c r="R886" s="2" t="s">
        <v>332</v>
      </c>
      <c r="S886" s="15" t="s">
        <v>2785</v>
      </c>
      <c r="T886" s="12">
        <v>299.82</v>
      </c>
      <c r="U886" s="12">
        <f t="shared" si="54"/>
        <v>299.82</v>
      </c>
      <c r="V886" s="15" t="s">
        <v>763</v>
      </c>
      <c r="W886" s="13" t="s">
        <v>800</v>
      </c>
      <c r="X886" s="13" t="s">
        <v>802</v>
      </c>
      <c r="Y886" s="2" t="s">
        <v>89</v>
      </c>
      <c r="Z886" s="13" t="s">
        <v>802</v>
      </c>
      <c r="AA886" s="2" t="s">
        <v>803</v>
      </c>
      <c r="AB886" s="3">
        <v>45387</v>
      </c>
      <c r="AC886" s="2" t="s">
        <v>332</v>
      </c>
    </row>
    <row r="887" spans="1:29" ht="75" customHeight="1" x14ac:dyDescent="0.25">
      <c r="A887" s="2">
        <v>2024</v>
      </c>
      <c r="B887" s="3">
        <v>45292</v>
      </c>
      <c r="C887" s="3">
        <v>45382</v>
      </c>
      <c r="D887" s="2" t="s">
        <v>75</v>
      </c>
      <c r="E887" s="7" t="s">
        <v>1458</v>
      </c>
      <c r="F887" s="5" t="s">
        <v>1531</v>
      </c>
      <c r="G887" s="8" t="s">
        <v>1532</v>
      </c>
      <c r="H887" s="16" t="s">
        <v>1533</v>
      </c>
      <c r="I887" s="17" t="s">
        <v>84</v>
      </c>
      <c r="J887" s="9" t="s">
        <v>1887</v>
      </c>
      <c r="K887" s="9" t="s">
        <v>1888</v>
      </c>
      <c r="L887" s="9" t="s">
        <v>355</v>
      </c>
      <c r="M887" s="2" t="s">
        <v>87</v>
      </c>
      <c r="N887" s="2" t="s">
        <v>332</v>
      </c>
      <c r="O887" s="5">
        <v>1</v>
      </c>
      <c r="P887" s="4">
        <v>45362</v>
      </c>
      <c r="Q887" s="4">
        <f t="shared" si="55"/>
        <v>45727</v>
      </c>
      <c r="R887" s="2" t="s">
        <v>332</v>
      </c>
      <c r="S887" s="15" t="s">
        <v>2786</v>
      </c>
      <c r="T887" s="12">
        <v>1643.87</v>
      </c>
      <c r="U887" s="12">
        <f t="shared" si="54"/>
        <v>1643.87</v>
      </c>
      <c r="V887" s="15" t="s">
        <v>784</v>
      </c>
      <c r="W887" s="13" t="s">
        <v>800</v>
      </c>
      <c r="X887" s="13" t="s">
        <v>802</v>
      </c>
      <c r="Y887" s="2" t="s">
        <v>89</v>
      </c>
      <c r="Z887" s="13" t="s">
        <v>802</v>
      </c>
      <c r="AA887" s="2" t="s">
        <v>803</v>
      </c>
      <c r="AB887" s="3">
        <v>45387</v>
      </c>
      <c r="AC887" s="2" t="s">
        <v>332</v>
      </c>
    </row>
    <row r="888" spans="1:29" ht="75" customHeight="1" x14ac:dyDescent="0.25">
      <c r="A888" s="2">
        <v>2024</v>
      </c>
      <c r="B888" s="3">
        <v>45292</v>
      </c>
      <c r="C888" s="3">
        <v>45382</v>
      </c>
      <c r="D888" s="2" t="s">
        <v>75</v>
      </c>
      <c r="E888" s="7" t="s">
        <v>1459</v>
      </c>
      <c r="F888" s="5" t="s">
        <v>1531</v>
      </c>
      <c r="G888" s="8" t="s">
        <v>1532</v>
      </c>
      <c r="H888" s="16" t="s">
        <v>1533</v>
      </c>
      <c r="I888" s="17" t="s">
        <v>84</v>
      </c>
      <c r="J888" s="9" t="s">
        <v>1889</v>
      </c>
      <c r="K888" s="9" t="s">
        <v>1569</v>
      </c>
      <c r="L888" s="9" t="s">
        <v>359</v>
      </c>
      <c r="M888" s="2" t="s">
        <v>87</v>
      </c>
      <c r="N888" s="2" t="s">
        <v>332</v>
      </c>
      <c r="O888" s="5">
        <v>1</v>
      </c>
      <c r="P888" s="4">
        <v>45362</v>
      </c>
      <c r="Q888" s="4">
        <f t="shared" si="55"/>
        <v>45727</v>
      </c>
      <c r="R888" s="2" t="s">
        <v>332</v>
      </c>
      <c r="S888" s="15" t="s">
        <v>2787</v>
      </c>
      <c r="T888" s="12">
        <v>500</v>
      </c>
      <c r="U888" s="12">
        <f t="shared" si="54"/>
        <v>500</v>
      </c>
      <c r="V888" s="15" t="s">
        <v>578</v>
      </c>
      <c r="W888" s="13" t="s">
        <v>800</v>
      </c>
      <c r="X888" s="13" t="s">
        <v>802</v>
      </c>
      <c r="Y888" s="2" t="s">
        <v>89</v>
      </c>
      <c r="Z888" s="13" t="s">
        <v>802</v>
      </c>
      <c r="AA888" s="2" t="s">
        <v>803</v>
      </c>
      <c r="AB888" s="3">
        <v>45387</v>
      </c>
      <c r="AC888" s="2" t="s">
        <v>332</v>
      </c>
    </row>
    <row r="889" spans="1:29" ht="75" customHeight="1" x14ac:dyDescent="0.25">
      <c r="A889" s="2">
        <v>2024</v>
      </c>
      <c r="B889" s="3">
        <v>45292</v>
      </c>
      <c r="C889" s="3">
        <v>45382</v>
      </c>
      <c r="D889" s="2" t="s">
        <v>75</v>
      </c>
      <c r="E889" s="7" t="s">
        <v>1460</v>
      </c>
      <c r="F889" s="5" t="s">
        <v>1531</v>
      </c>
      <c r="G889" s="8" t="s">
        <v>1532</v>
      </c>
      <c r="H889" s="16" t="s">
        <v>1533</v>
      </c>
      <c r="I889" s="17" t="s">
        <v>84</v>
      </c>
      <c r="J889" s="9" t="s">
        <v>1889</v>
      </c>
      <c r="K889" s="9" t="s">
        <v>1569</v>
      </c>
      <c r="L889" s="9" t="s">
        <v>359</v>
      </c>
      <c r="M889" s="2" t="s">
        <v>87</v>
      </c>
      <c r="N889" s="2" t="s">
        <v>332</v>
      </c>
      <c r="O889" s="5">
        <v>1</v>
      </c>
      <c r="P889" s="4">
        <v>45362</v>
      </c>
      <c r="Q889" s="4">
        <f t="shared" si="55"/>
        <v>45727</v>
      </c>
      <c r="R889" s="2" t="s">
        <v>332</v>
      </c>
      <c r="S889" s="15" t="s">
        <v>2788</v>
      </c>
      <c r="T889" s="12">
        <v>500</v>
      </c>
      <c r="U889" s="12">
        <f t="shared" si="54"/>
        <v>500</v>
      </c>
      <c r="V889" s="15" t="s">
        <v>764</v>
      </c>
      <c r="W889" s="13" t="s">
        <v>800</v>
      </c>
      <c r="X889" s="13" t="s">
        <v>802</v>
      </c>
      <c r="Y889" s="2" t="s">
        <v>89</v>
      </c>
      <c r="Z889" s="13" t="s">
        <v>802</v>
      </c>
      <c r="AA889" s="2" t="s">
        <v>803</v>
      </c>
      <c r="AB889" s="3">
        <v>45387</v>
      </c>
      <c r="AC889" s="2" t="s">
        <v>332</v>
      </c>
    </row>
    <row r="890" spans="1:29" ht="75" customHeight="1" x14ac:dyDescent="0.25">
      <c r="A890" s="2">
        <v>2024</v>
      </c>
      <c r="B890" s="3">
        <v>45292</v>
      </c>
      <c r="C890" s="3">
        <v>45382</v>
      </c>
      <c r="D890" s="2" t="s">
        <v>75</v>
      </c>
      <c r="E890" s="7" t="s">
        <v>1461</v>
      </c>
      <c r="F890" s="5" t="s">
        <v>1531</v>
      </c>
      <c r="G890" s="8" t="s">
        <v>1532</v>
      </c>
      <c r="H890" s="16" t="s">
        <v>1533</v>
      </c>
      <c r="I890" s="17" t="s">
        <v>84</v>
      </c>
      <c r="J890" s="9" t="s">
        <v>1890</v>
      </c>
      <c r="K890" s="9" t="s">
        <v>328</v>
      </c>
      <c r="L890" s="9" t="s">
        <v>513</v>
      </c>
      <c r="M890" s="2" t="s">
        <v>87</v>
      </c>
      <c r="N890" s="2" t="s">
        <v>332</v>
      </c>
      <c r="O890" s="5">
        <v>1</v>
      </c>
      <c r="P890" s="4">
        <v>45362</v>
      </c>
      <c r="Q890" s="4">
        <f t="shared" si="55"/>
        <v>45727</v>
      </c>
      <c r="R890" s="2" t="s">
        <v>332</v>
      </c>
      <c r="S890" s="15" t="s">
        <v>2789</v>
      </c>
      <c r="T890" s="12">
        <v>235</v>
      </c>
      <c r="U890" s="12">
        <f t="shared" si="54"/>
        <v>235</v>
      </c>
      <c r="V890" s="15" t="s">
        <v>3457</v>
      </c>
      <c r="W890" s="13" t="s">
        <v>800</v>
      </c>
      <c r="X890" s="13" t="s">
        <v>802</v>
      </c>
      <c r="Y890" s="2" t="s">
        <v>89</v>
      </c>
      <c r="Z890" s="13" t="s">
        <v>802</v>
      </c>
      <c r="AA890" s="2" t="s">
        <v>803</v>
      </c>
      <c r="AB890" s="3">
        <v>45387</v>
      </c>
      <c r="AC890" s="2" t="s">
        <v>332</v>
      </c>
    </row>
    <row r="891" spans="1:29" ht="75" customHeight="1" x14ac:dyDescent="0.25">
      <c r="A891" s="2">
        <v>2024</v>
      </c>
      <c r="B891" s="3">
        <v>45292</v>
      </c>
      <c r="C891" s="3">
        <v>45382</v>
      </c>
      <c r="D891" s="2" t="s">
        <v>75</v>
      </c>
      <c r="E891" s="7" t="s">
        <v>1462</v>
      </c>
      <c r="F891" s="5" t="s">
        <v>1531</v>
      </c>
      <c r="G891" s="8" t="s">
        <v>1532</v>
      </c>
      <c r="H891" s="16" t="s">
        <v>1533</v>
      </c>
      <c r="I891" s="17" t="s">
        <v>84</v>
      </c>
      <c r="J891" s="9" t="s">
        <v>1891</v>
      </c>
      <c r="K891" s="9" t="s">
        <v>328</v>
      </c>
      <c r="L891" s="9" t="s">
        <v>525</v>
      </c>
      <c r="M891" s="2" t="s">
        <v>87</v>
      </c>
      <c r="N891" s="2" t="s">
        <v>332</v>
      </c>
      <c r="O891" s="5">
        <v>1</v>
      </c>
      <c r="P891" s="4">
        <v>45362</v>
      </c>
      <c r="Q891" s="4">
        <f t="shared" si="55"/>
        <v>45727</v>
      </c>
      <c r="R891" s="2" t="s">
        <v>332</v>
      </c>
      <c r="S891" s="15" t="s">
        <v>2790</v>
      </c>
      <c r="T891" s="12">
        <v>235</v>
      </c>
      <c r="U891" s="12">
        <f t="shared" si="54"/>
        <v>235</v>
      </c>
      <c r="V891" s="15" t="s">
        <v>3458</v>
      </c>
      <c r="W891" s="13" t="s">
        <v>800</v>
      </c>
      <c r="X891" s="13" t="s">
        <v>802</v>
      </c>
      <c r="Y891" s="2" t="s">
        <v>89</v>
      </c>
      <c r="Z891" s="13" t="s">
        <v>802</v>
      </c>
      <c r="AA891" s="2" t="s">
        <v>803</v>
      </c>
      <c r="AB891" s="3">
        <v>45387</v>
      </c>
      <c r="AC891" s="2" t="s">
        <v>332</v>
      </c>
    </row>
    <row r="892" spans="1:29" ht="75" customHeight="1" x14ac:dyDescent="0.25">
      <c r="A892" s="2">
        <v>2024</v>
      </c>
      <c r="B892" s="3">
        <v>45292</v>
      </c>
      <c r="C892" s="3">
        <v>45382</v>
      </c>
      <c r="D892" s="2" t="s">
        <v>75</v>
      </c>
      <c r="E892" s="7" t="s">
        <v>1463</v>
      </c>
      <c r="F892" s="5" t="s">
        <v>1531</v>
      </c>
      <c r="G892" s="8" t="s">
        <v>1532</v>
      </c>
      <c r="H892" s="16" t="s">
        <v>1533</v>
      </c>
      <c r="I892" s="17" t="s">
        <v>84</v>
      </c>
      <c r="J892" s="9" t="s">
        <v>1555</v>
      </c>
      <c r="K892" s="9" t="s">
        <v>391</v>
      </c>
      <c r="L892" s="9" t="s">
        <v>1556</v>
      </c>
      <c r="M892" s="2" t="s">
        <v>86</v>
      </c>
      <c r="N892" s="2" t="s">
        <v>332</v>
      </c>
      <c r="O892" s="5">
        <v>1</v>
      </c>
      <c r="P892" s="4">
        <v>45350</v>
      </c>
      <c r="Q892" s="4">
        <f t="shared" ref="Q892:Q907" si="56">P892+366</f>
        <v>45716</v>
      </c>
      <c r="R892" s="2" t="s">
        <v>332</v>
      </c>
      <c r="S892" s="15" t="s">
        <v>2791</v>
      </c>
      <c r="T892" s="12">
        <v>180</v>
      </c>
      <c r="U892" s="12">
        <f t="shared" si="54"/>
        <v>180</v>
      </c>
      <c r="V892" s="15" t="s">
        <v>3459</v>
      </c>
      <c r="W892" s="13" t="s">
        <v>800</v>
      </c>
      <c r="X892" s="13" t="s">
        <v>802</v>
      </c>
      <c r="Y892" s="2" t="s">
        <v>89</v>
      </c>
      <c r="Z892" s="13" t="s">
        <v>802</v>
      </c>
      <c r="AA892" s="2" t="s">
        <v>803</v>
      </c>
      <c r="AB892" s="3">
        <v>45387</v>
      </c>
      <c r="AC892" s="2" t="s">
        <v>332</v>
      </c>
    </row>
    <row r="893" spans="1:29" ht="75" customHeight="1" x14ac:dyDescent="0.25">
      <c r="A893" s="2">
        <v>2024</v>
      </c>
      <c r="B893" s="3">
        <v>45292</v>
      </c>
      <c r="C893" s="3">
        <v>45382</v>
      </c>
      <c r="D893" s="2" t="s">
        <v>75</v>
      </c>
      <c r="E893" s="7" t="s">
        <v>1464</v>
      </c>
      <c r="F893" s="5" t="s">
        <v>1531</v>
      </c>
      <c r="G893" s="8" t="s">
        <v>1532</v>
      </c>
      <c r="H893" s="16" t="s">
        <v>1533</v>
      </c>
      <c r="I893" s="17" t="s">
        <v>84</v>
      </c>
      <c r="J893" s="9" t="s">
        <v>1555</v>
      </c>
      <c r="K893" s="9" t="s">
        <v>391</v>
      </c>
      <c r="L893" s="9" t="s">
        <v>1556</v>
      </c>
      <c r="M893" s="2" t="s">
        <v>86</v>
      </c>
      <c r="N893" s="2" t="s">
        <v>332</v>
      </c>
      <c r="O893" s="5">
        <v>1</v>
      </c>
      <c r="P893" s="4">
        <v>45350</v>
      </c>
      <c r="Q893" s="4">
        <f t="shared" si="56"/>
        <v>45716</v>
      </c>
      <c r="R893" s="2" t="s">
        <v>332</v>
      </c>
      <c r="S893" s="15" t="s">
        <v>2792</v>
      </c>
      <c r="T893" s="12">
        <v>180</v>
      </c>
      <c r="U893" s="12">
        <f t="shared" si="54"/>
        <v>180</v>
      </c>
      <c r="V893" s="15" t="s">
        <v>3460</v>
      </c>
      <c r="W893" s="13" t="s">
        <v>800</v>
      </c>
      <c r="X893" s="13" t="s">
        <v>802</v>
      </c>
      <c r="Y893" s="2" t="s">
        <v>89</v>
      </c>
      <c r="Z893" s="13" t="s">
        <v>802</v>
      </c>
      <c r="AA893" s="2" t="s">
        <v>803</v>
      </c>
      <c r="AB893" s="3">
        <v>45387</v>
      </c>
      <c r="AC893" s="2" t="s">
        <v>332</v>
      </c>
    </row>
    <row r="894" spans="1:29" ht="75" customHeight="1" x14ac:dyDescent="0.25">
      <c r="A894" s="2">
        <v>2024</v>
      </c>
      <c r="B894" s="3">
        <v>45292</v>
      </c>
      <c r="C894" s="3">
        <v>45382</v>
      </c>
      <c r="D894" s="2" t="s">
        <v>75</v>
      </c>
      <c r="E894" s="7" t="s">
        <v>1465</v>
      </c>
      <c r="F894" s="5" t="s">
        <v>1531</v>
      </c>
      <c r="G894" s="8" t="s">
        <v>1532</v>
      </c>
      <c r="H894" s="16" t="s">
        <v>1533</v>
      </c>
      <c r="I894" s="17" t="s">
        <v>84</v>
      </c>
      <c r="J894" s="9" t="s">
        <v>1555</v>
      </c>
      <c r="K894" s="9" t="s">
        <v>391</v>
      </c>
      <c r="L894" s="9" t="s">
        <v>1556</v>
      </c>
      <c r="M894" s="2" t="s">
        <v>86</v>
      </c>
      <c r="N894" s="2" t="s">
        <v>332</v>
      </c>
      <c r="O894" s="5">
        <v>1</v>
      </c>
      <c r="P894" s="4">
        <v>45350</v>
      </c>
      <c r="Q894" s="4">
        <f t="shared" si="56"/>
        <v>45716</v>
      </c>
      <c r="R894" s="2" t="s">
        <v>332</v>
      </c>
      <c r="S894" s="15" t="s">
        <v>2793</v>
      </c>
      <c r="T894" s="12">
        <v>180</v>
      </c>
      <c r="U894" s="12">
        <f t="shared" si="54"/>
        <v>180</v>
      </c>
      <c r="V894" s="15" t="s">
        <v>3461</v>
      </c>
      <c r="W894" s="13" t="s">
        <v>800</v>
      </c>
      <c r="X894" s="13" t="s">
        <v>802</v>
      </c>
      <c r="Y894" s="2" t="s">
        <v>89</v>
      </c>
      <c r="Z894" s="13" t="s">
        <v>802</v>
      </c>
      <c r="AA894" s="2" t="s">
        <v>803</v>
      </c>
      <c r="AB894" s="3">
        <v>45387</v>
      </c>
      <c r="AC894" s="2" t="s">
        <v>332</v>
      </c>
    </row>
    <row r="895" spans="1:29" ht="75" customHeight="1" x14ac:dyDescent="0.25">
      <c r="A895" s="2">
        <v>2024</v>
      </c>
      <c r="B895" s="3">
        <v>45292</v>
      </c>
      <c r="C895" s="3">
        <v>45382</v>
      </c>
      <c r="D895" s="2" t="s">
        <v>75</v>
      </c>
      <c r="E895" s="7" t="s">
        <v>1466</v>
      </c>
      <c r="F895" s="5" t="s">
        <v>1531</v>
      </c>
      <c r="G895" s="8" t="s">
        <v>1532</v>
      </c>
      <c r="H895" s="16" t="s">
        <v>1533</v>
      </c>
      <c r="I895" s="17" t="s">
        <v>84</v>
      </c>
      <c r="J895" s="9" t="s">
        <v>1555</v>
      </c>
      <c r="K895" s="9" t="s">
        <v>391</v>
      </c>
      <c r="L895" s="9" t="s">
        <v>1556</v>
      </c>
      <c r="M895" s="2" t="s">
        <v>86</v>
      </c>
      <c r="N895" s="2" t="s">
        <v>332</v>
      </c>
      <c r="O895" s="5">
        <v>1</v>
      </c>
      <c r="P895" s="4">
        <v>45350</v>
      </c>
      <c r="Q895" s="4">
        <f t="shared" si="56"/>
        <v>45716</v>
      </c>
      <c r="R895" s="2" t="s">
        <v>332</v>
      </c>
      <c r="S895" s="15" t="s">
        <v>2794</v>
      </c>
      <c r="T895" s="12">
        <v>180</v>
      </c>
      <c r="U895" s="12">
        <f t="shared" si="54"/>
        <v>180</v>
      </c>
      <c r="V895" s="15" t="s">
        <v>3462</v>
      </c>
      <c r="W895" s="13" t="s">
        <v>800</v>
      </c>
      <c r="X895" s="13" t="s">
        <v>802</v>
      </c>
      <c r="Y895" s="2" t="s">
        <v>89</v>
      </c>
      <c r="Z895" s="13" t="s">
        <v>802</v>
      </c>
      <c r="AA895" s="2" t="s">
        <v>803</v>
      </c>
      <c r="AB895" s="3">
        <v>45387</v>
      </c>
      <c r="AC895" s="2" t="s">
        <v>332</v>
      </c>
    </row>
    <row r="896" spans="1:29" ht="75" customHeight="1" x14ac:dyDescent="0.25">
      <c r="A896" s="2">
        <v>2024</v>
      </c>
      <c r="B896" s="3">
        <v>45292</v>
      </c>
      <c r="C896" s="3">
        <v>45382</v>
      </c>
      <c r="D896" s="2" t="s">
        <v>75</v>
      </c>
      <c r="E896" s="7" t="s">
        <v>1467</v>
      </c>
      <c r="F896" s="5" t="s">
        <v>1531</v>
      </c>
      <c r="G896" s="8" t="s">
        <v>1532</v>
      </c>
      <c r="H896" s="16" t="s">
        <v>1533</v>
      </c>
      <c r="I896" s="17" t="s">
        <v>84</v>
      </c>
      <c r="J896" s="9" t="s">
        <v>1555</v>
      </c>
      <c r="K896" s="9" t="s">
        <v>391</v>
      </c>
      <c r="L896" s="9" t="s">
        <v>1556</v>
      </c>
      <c r="M896" s="2" t="s">
        <v>86</v>
      </c>
      <c r="N896" s="2" t="s">
        <v>332</v>
      </c>
      <c r="O896" s="5">
        <v>1</v>
      </c>
      <c r="P896" s="4">
        <v>45350</v>
      </c>
      <c r="Q896" s="4">
        <f t="shared" si="56"/>
        <v>45716</v>
      </c>
      <c r="R896" s="2" t="s">
        <v>332</v>
      </c>
      <c r="S896" s="15" t="s">
        <v>2795</v>
      </c>
      <c r="T896" s="12">
        <v>180</v>
      </c>
      <c r="U896" s="12">
        <f t="shared" si="54"/>
        <v>180</v>
      </c>
      <c r="V896" s="15" t="s">
        <v>3463</v>
      </c>
      <c r="W896" s="13" t="s">
        <v>800</v>
      </c>
      <c r="X896" s="13" t="s">
        <v>802</v>
      </c>
      <c r="Y896" s="2" t="s">
        <v>89</v>
      </c>
      <c r="Z896" s="13" t="s">
        <v>802</v>
      </c>
      <c r="AA896" s="2" t="s">
        <v>803</v>
      </c>
      <c r="AB896" s="3">
        <v>45387</v>
      </c>
      <c r="AC896" s="2" t="s">
        <v>332</v>
      </c>
    </row>
    <row r="897" spans="1:29" ht="75" customHeight="1" x14ac:dyDescent="0.25">
      <c r="A897" s="2">
        <v>2024</v>
      </c>
      <c r="B897" s="3">
        <v>45292</v>
      </c>
      <c r="C897" s="3">
        <v>45382</v>
      </c>
      <c r="D897" s="2" t="s">
        <v>75</v>
      </c>
      <c r="E897" s="7" t="s">
        <v>1468</v>
      </c>
      <c r="F897" s="5" t="s">
        <v>1531</v>
      </c>
      <c r="G897" s="8" t="s">
        <v>1532</v>
      </c>
      <c r="H897" s="16" t="s">
        <v>1533</v>
      </c>
      <c r="I897" s="17" t="s">
        <v>84</v>
      </c>
      <c r="J897" s="9" t="s">
        <v>1555</v>
      </c>
      <c r="K897" s="9" t="s">
        <v>391</v>
      </c>
      <c r="L897" s="9" t="s">
        <v>1556</v>
      </c>
      <c r="M897" s="2" t="s">
        <v>86</v>
      </c>
      <c r="N897" s="2" t="s">
        <v>332</v>
      </c>
      <c r="O897" s="5">
        <v>1</v>
      </c>
      <c r="P897" s="4">
        <v>45350</v>
      </c>
      <c r="Q897" s="4">
        <f t="shared" si="56"/>
        <v>45716</v>
      </c>
      <c r="R897" s="2" t="s">
        <v>332</v>
      </c>
      <c r="S897" s="15" t="s">
        <v>2796</v>
      </c>
      <c r="T897" s="12">
        <v>180</v>
      </c>
      <c r="U897" s="12">
        <f t="shared" si="54"/>
        <v>180</v>
      </c>
      <c r="V897" s="15" t="s">
        <v>3464</v>
      </c>
      <c r="W897" s="13" t="s">
        <v>800</v>
      </c>
      <c r="X897" s="13" t="s">
        <v>802</v>
      </c>
      <c r="Y897" s="2" t="s">
        <v>89</v>
      </c>
      <c r="Z897" s="13" t="s">
        <v>802</v>
      </c>
      <c r="AA897" s="2" t="s">
        <v>803</v>
      </c>
      <c r="AB897" s="3">
        <v>45387</v>
      </c>
      <c r="AC897" s="2" t="s">
        <v>332</v>
      </c>
    </row>
    <row r="898" spans="1:29" ht="75" customHeight="1" x14ac:dyDescent="0.25">
      <c r="A898" s="2">
        <v>2024</v>
      </c>
      <c r="B898" s="3">
        <v>45292</v>
      </c>
      <c r="C898" s="3">
        <v>45382</v>
      </c>
      <c r="D898" s="2" t="s">
        <v>75</v>
      </c>
      <c r="E898" s="7" t="s">
        <v>1469</v>
      </c>
      <c r="F898" s="5" t="s">
        <v>1531</v>
      </c>
      <c r="G898" s="8" t="s">
        <v>1532</v>
      </c>
      <c r="H898" s="16" t="s">
        <v>1533</v>
      </c>
      <c r="I898" s="17" t="s">
        <v>84</v>
      </c>
      <c r="J898" s="9" t="s">
        <v>1555</v>
      </c>
      <c r="K898" s="9" t="s">
        <v>391</v>
      </c>
      <c r="L898" s="9" t="s">
        <v>1556</v>
      </c>
      <c r="M898" s="2" t="s">
        <v>86</v>
      </c>
      <c r="N898" s="2" t="s">
        <v>332</v>
      </c>
      <c r="O898" s="5">
        <v>1</v>
      </c>
      <c r="P898" s="4">
        <v>45350</v>
      </c>
      <c r="Q898" s="4">
        <f t="shared" si="56"/>
        <v>45716</v>
      </c>
      <c r="R898" s="2" t="s">
        <v>332</v>
      </c>
      <c r="S898" s="15" t="s">
        <v>2797</v>
      </c>
      <c r="T898" s="12">
        <v>180</v>
      </c>
      <c r="U898" s="12">
        <f t="shared" si="54"/>
        <v>180</v>
      </c>
      <c r="V898" s="15" t="s">
        <v>3465</v>
      </c>
      <c r="W898" s="13" t="s">
        <v>800</v>
      </c>
      <c r="X898" s="13" t="s">
        <v>802</v>
      </c>
      <c r="Y898" s="2" t="s">
        <v>89</v>
      </c>
      <c r="Z898" s="13" t="s">
        <v>802</v>
      </c>
      <c r="AA898" s="2" t="s">
        <v>803</v>
      </c>
      <c r="AB898" s="3">
        <v>45387</v>
      </c>
      <c r="AC898" s="2" t="s">
        <v>332</v>
      </c>
    </row>
    <row r="899" spans="1:29" ht="75" customHeight="1" x14ac:dyDescent="0.25">
      <c r="A899" s="2">
        <v>2024</v>
      </c>
      <c r="B899" s="3">
        <v>45292</v>
      </c>
      <c r="C899" s="3">
        <v>45382</v>
      </c>
      <c r="D899" s="2" t="s">
        <v>75</v>
      </c>
      <c r="E899" s="7" t="s">
        <v>1470</v>
      </c>
      <c r="F899" s="5" t="s">
        <v>1531</v>
      </c>
      <c r="G899" s="8" t="s">
        <v>1532</v>
      </c>
      <c r="H899" s="16" t="s">
        <v>1533</v>
      </c>
      <c r="I899" s="17" t="s">
        <v>84</v>
      </c>
      <c r="J899" s="9" t="s">
        <v>1555</v>
      </c>
      <c r="K899" s="9" t="s">
        <v>391</v>
      </c>
      <c r="L899" s="9" t="s">
        <v>1556</v>
      </c>
      <c r="M899" s="2" t="s">
        <v>86</v>
      </c>
      <c r="N899" s="2" t="s">
        <v>332</v>
      </c>
      <c r="O899" s="5">
        <v>1</v>
      </c>
      <c r="P899" s="4">
        <v>45350</v>
      </c>
      <c r="Q899" s="4">
        <f t="shared" si="56"/>
        <v>45716</v>
      </c>
      <c r="R899" s="2" t="s">
        <v>332</v>
      </c>
      <c r="S899" s="15" t="s">
        <v>2798</v>
      </c>
      <c r="T899" s="12">
        <v>180</v>
      </c>
      <c r="U899" s="12">
        <f t="shared" si="54"/>
        <v>180</v>
      </c>
      <c r="V899" s="15" t="s">
        <v>3466</v>
      </c>
      <c r="W899" s="13" t="s">
        <v>800</v>
      </c>
      <c r="X899" s="13" t="s">
        <v>802</v>
      </c>
      <c r="Y899" s="2" t="s">
        <v>89</v>
      </c>
      <c r="Z899" s="13" t="s">
        <v>802</v>
      </c>
      <c r="AA899" s="2" t="s">
        <v>803</v>
      </c>
      <c r="AB899" s="3">
        <v>45387</v>
      </c>
      <c r="AC899" s="2" t="s">
        <v>332</v>
      </c>
    </row>
    <row r="900" spans="1:29" ht="75" customHeight="1" x14ac:dyDescent="0.25">
      <c r="A900" s="2">
        <v>2024</v>
      </c>
      <c r="B900" s="3">
        <v>45292</v>
      </c>
      <c r="C900" s="3">
        <v>45382</v>
      </c>
      <c r="D900" s="2" t="s">
        <v>75</v>
      </c>
      <c r="E900" s="7" t="s">
        <v>1471</v>
      </c>
      <c r="F900" s="5" t="s">
        <v>1531</v>
      </c>
      <c r="G900" s="8" t="s">
        <v>1532</v>
      </c>
      <c r="H900" s="16" t="s">
        <v>1533</v>
      </c>
      <c r="I900" s="17" t="s">
        <v>84</v>
      </c>
      <c r="J900" s="9" t="s">
        <v>1555</v>
      </c>
      <c r="K900" s="9" t="s">
        <v>391</v>
      </c>
      <c r="L900" s="9" t="s">
        <v>1556</v>
      </c>
      <c r="M900" s="2" t="s">
        <v>86</v>
      </c>
      <c r="N900" s="2" t="s">
        <v>332</v>
      </c>
      <c r="O900" s="5">
        <v>1</v>
      </c>
      <c r="P900" s="4">
        <v>45350</v>
      </c>
      <c r="Q900" s="4">
        <f t="shared" si="56"/>
        <v>45716</v>
      </c>
      <c r="R900" s="2" t="s">
        <v>332</v>
      </c>
      <c r="S900" s="15" t="s">
        <v>2799</v>
      </c>
      <c r="T900" s="12">
        <v>180</v>
      </c>
      <c r="U900" s="12">
        <f t="shared" si="54"/>
        <v>180</v>
      </c>
      <c r="V900" s="15" t="s">
        <v>3467</v>
      </c>
      <c r="W900" s="13" t="s">
        <v>800</v>
      </c>
      <c r="X900" s="13" t="s">
        <v>802</v>
      </c>
      <c r="Y900" s="2" t="s">
        <v>89</v>
      </c>
      <c r="Z900" s="13" t="s">
        <v>802</v>
      </c>
      <c r="AA900" s="2" t="s">
        <v>803</v>
      </c>
      <c r="AB900" s="3">
        <v>45387</v>
      </c>
      <c r="AC900" s="2" t="s">
        <v>332</v>
      </c>
    </row>
    <row r="901" spans="1:29" ht="75" customHeight="1" x14ac:dyDescent="0.25">
      <c r="A901" s="2">
        <v>2024</v>
      </c>
      <c r="B901" s="3">
        <v>45292</v>
      </c>
      <c r="C901" s="3">
        <v>45382</v>
      </c>
      <c r="D901" s="2" t="s">
        <v>75</v>
      </c>
      <c r="E901" s="7" t="s">
        <v>1472</v>
      </c>
      <c r="F901" s="5" t="s">
        <v>1531</v>
      </c>
      <c r="G901" s="8" t="s">
        <v>1532</v>
      </c>
      <c r="H901" s="16" t="s">
        <v>1533</v>
      </c>
      <c r="I901" s="17" t="s">
        <v>84</v>
      </c>
      <c r="J901" s="9" t="s">
        <v>1555</v>
      </c>
      <c r="K901" s="9" t="s">
        <v>391</v>
      </c>
      <c r="L901" s="9" t="s">
        <v>1556</v>
      </c>
      <c r="M901" s="2" t="s">
        <v>86</v>
      </c>
      <c r="N901" s="2" t="s">
        <v>332</v>
      </c>
      <c r="O901" s="5">
        <v>1</v>
      </c>
      <c r="P901" s="4">
        <v>45350</v>
      </c>
      <c r="Q901" s="4">
        <f t="shared" si="56"/>
        <v>45716</v>
      </c>
      <c r="R901" s="2" t="s">
        <v>332</v>
      </c>
      <c r="S901" s="15" t="s">
        <v>2800</v>
      </c>
      <c r="T901" s="12">
        <v>180</v>
      </c>
      <c r="U901" s="12">
        <f t="shared" si="54"/>
        <v>180</v>
      </c>
      <c r="V901" s="15" t="s">
        <v>3438</v>
      </c>
      <c r="W901" s="13" t="s">
        <v>800</v>
      </c>
      <c r="X901" s="13" t="s">
        <v>802</v>
      </c>
      <c r="Y901" s="2" t="s">
        <v>89</v>
      </c>
      <c r="Z901" s="13" t="s">
        <v>802</v>
      </c>
      <c r="AA901" s="2" t="s">
        <v>803</v>
      </c>
      <c r="AB901" s="3">
        <v>45387</v>
      </c>
      <c r="AC901" s="2" t="s">
        <v>332</v>
      </c>
    </row>
    <row r="902" spans="1:29" ht="75" customHeight="1" x14ac:dyDescent="0.25">
      <c r="A902" s="2">
        <v>2024</v>
      </c>
      <c r="B902" s="3">
        <v>45292</v>
      </c>
      <c r="C902" s="3">
        <v>45382</v>
      </c>
      <c r="D902" s="2" t="s">
        <v>75</v>
      </c>
      <c r="E902" s="7" t="s">
        <v>1473</v>
      </c>
      <c r="F902" s="5" t="s">
        <v>1531</v>
      </c>
      <c r="G902" s="8" t="s">
        <v>1532</v>
      </c>
      <c r="H902" s="16" t="s">
        <v>1533</v>
      </c>
      <c r="I902" s="17" t="s">
        <v>84</v>
      </c>
      <c r="J902" s="9" t="s">
        <v>1555</v>
      </c>
      <c r="K902" s="9" t="s">
        <v>391</v>
      </c>
      <c r="L902" s="9" t="s">
        <v>1556</v>
      </c>
      <c r="M902" s="2" t="s">
        <v>86</v>
      </c>
      <c r="N902" s="2" t="s">
        <v>332</v>
      </c>
      <c r="O902" s="5">
        <v>1</v>
      </c>
      <c r="P902" s="4">
        <v>45350</v>
      </c>
      <c r="Q902" s="4">
        <f t="shared" si="56"/>
        <v>45716</v>
      </c>
      <c r="R902" s="2" t="s">
        <v>332</v>
      </c>
      <c r="S902" s="15" t="s">
        <v>2801</v>
      </c>
      <c r="T902" s="12">
        <v>180</v>
      </c>
      <c r="U902" s="12">
        <f t="shared" si="54"/>
        <v>180</v>
      </c>
      <c r="V902" s="15" t="s">
        <v>3468</v>
      </c>
      <c r="W902" s="13" t="s">
        <v>800</v>
      </c>
      <c r="X902" s="13" t="s">
        <v>802</v>
      </c>
      <c r="Y902" s="2" t="s">
        <v>89</v>
      </c>
      <c r="Z902" s="13" t="s">
        <v>802</v>
      </c>
      <c r="AA902" s="2" t="s">
        <v>803</v>
      </c>
      <c r="AB902" s="3">
        <v>45387</v>
      </c>
      <c r="AC902" s="2" t="s">
        <v>332</v>
      </c>
    </row>
    <row r="903" spans="1:29" ht="75" customHeight="1" x14ac:dyDescent="0.25">
      <c r="A903" s="2">
        <v>2024</v>
      </c>
      <c r="B903" s="3">
        <v>45292</v>
      </c>
      <c r="C903" s="3">
        <v>45382</v>
      </c>
      <c r="D903" s="2" t="s">
        <v>75</v>
      </c>
      <c r="E903" s="7" t="s">
        <v>1474</v>
      </c>
      <c r="F903" s="5" t="s">
        <v>1531</v>
      </c>
      <c r="G903" s="8" t="s">
        <v>1532</v>
      </c>
      <c r="H903" s="16" t="s">
        <v>1533</v>
      </c>
      <c r="I903" s="17" t="s">
        <v>84</v>
      </c>
      <c r="J903" s="9" t="s">
        <v>1555</v>
      </c>
      <c r="K903" s="9" t="s">
        <v>391</v>
      </c>
      <c r="L903" s="9" t="s">
        <v>1556</v>
      </c>
      <c r="M903" s="2" t="s">
        <v>86</v>
      </c>
      <c r="N903" s="2" t="s">
        <v>332</v>
      </c>
      <c r="O903" s="5">
        <v>1</v>
      </c>
      <c r="P903" s="4">
        <v>45350</v>
      </c>
      <c r="Q903" s="4">
        <f t="shared" si="56"/>
        <v>45716</v>
      </c>
      <c r="R903" s="2" t="s">
        <v>332</v>
      </c>
      <c r="S903" s="15" t="s">
        <v>2802</v>
      </c>
      <c r="T903" s="12">
        <v>180</v>
      </c>
      <c r="U903" s="12">
        <f t="shared" si="54"/>
        <v>180</v>
      </c>
      <c r="V903" s="15" t="s">
        <v>3469</v>
      </c>
      <c r="W903" s="13" t="s">
        <v>800</v>
      </c>
      <c r="X903" s="13" t="s">
        <v>802</v>
      </c>
      <c r="Y903" s="2" t="s">
        <v>89</v>
      </c>
      <c r="Z903" s="13" t="s">
        <v>802</v>
      </c>
      <c r="AA903" s="2" t="s">
        <v>803</v>
      </c>
      <c r="AB903" s="3">
        <v>45387</v>
      </c>
      <c r="AC903" s="2" t="s">
        <v>332</v>
      </c>
    </row>
    <row r="904" spans="1:29" ht="75" customHeight="1" x14ac:dyDescent="0.25">
      <c r="A904" s="2">
        <v>2024</v>
      </c>
      <c r="B904" s="3">
        <v>45292</v>
      </c>
      <c r="C904" s="3">
        <v>45382</v>
      </c>
      <c r="D904" s="2" t="s">
        <v>75</v>
      </c>
      <c r="E904" s="7" t="s">
        <v>1475</v>
      </c>
      <c r="F904" s="5" t="s">
        <v>1531</v>
      </c>
      <c r="G904" s="8" t="s">
        <v>1532</v>
      </c>
      <c r="H904" s="16" t="s">
        <v>1533</v>
      </c>
      <c r="I904" s="17" t="s">
        <v>84</v>
      </c>
      <c r="J904" s="9" t="s">
        <v>1555</v>
      </c>
      <c r="K904" s="9" t="s">
        <v>391</v>
      </c>
      <c r="L904" s="9" t="s">
        <v>1556</v>
      </c>
      <c r="M904" s="2" t="s">
        <v>86</v>
      </c>
      <c r="N904" s="2" t="s">
        <v>332</v>
      </c>
      <c r="O904" s="5">
        <v>1</v>
      </c>
      <c r="P904" s="4">
        <v>45350</v>
      </c>
      <c r="Q904" s="4">
        <f t="shared" si="56"/>
        <v>45716</v>
      </c>
      <c r="R904" s="2" t="s">
        <v>332</v>
      </c>
      <c r="S904" s="15" t="s">
        <v>2803</v>
      </c>
      <c r="T904" s="12">
        <v>180</v>
      </c>
      <c r="U904" s="12">
        <f t="shared" si="54"/>
        <v>180</v>
      </c>
      <c r="V904" s="15" t="s">
        <v>3470</v>
      </c>
      <c r="W904" s="13" t="s">
        <v>800</v>
      </c>
      <c r="X904" s="13" t="s">
        <v>802</v>
      </c>
      <c r="Y904" s="2" t="s">
        <v>89</v>
      </c>
      <c r="Z904" s="13" t="s">
        <v>802</v>
      </c>
      <c r="AA904" s="2" t="s">
        <v>803</v>
      </c>
      <c r="AB904" s="3">
        <v>45387</v>
      </c>
      <c r="AC904" s="2" t="s">
        <v>332</v>
      </c>
    </row>
    <row r="905" spans="1:29" ht="75" customHeight="1" x14ac:dyDescent="0.25">
      <c r="A905" s="2">
        <v>2024</v>
      </c>
      <c r="B905" s="3">
        <v>45292</v>
      </c>
      <c r="C905" s="3">
        <v>45382</v>
      </c>
      <c r="D905" s="2" t="s">
        <v>75</v>
      </c>
      <c r="E905" s="7" t="s">
        <v>1476</v>
      </c>
      <c r="F905" s="5" t="s">
        <v>1531</v>
      </c>
      <c r="G905" s="8" t="s">
        <v>1532</v>
      </c>
      <c r="H905" s="16" t="s">
        <v>1533</v>
      </c>
      <c r="I905" s="17" t="s">
        <v>84</v>
      </c>
      <c r="J905" s="9" t="s">
        <v>1555</v>
      </c>
      <c r="K905" s="9" t="s">
        <v>391</v>
      </c>
      <c r="L905" s="9" t="s">
        <v>1556</v>
      </c>
      <c r="M905" s="2" t="s">
        <v>86</v>
      </c>
      <c r="N905" s="2" t="s">
        <v>332</v>
      </c>
      <c r="O905" s="5">
        <v>1</v>
      </c>
      <c r="P905" s="4">
        <v>45350</v>
      </c>
      <c r="Q905" s="4">
        <f t="shared" si="56"/>
        <v>45716</v>
      </c>
      <c r="R905" s="2" t="s">
        <v>332</v>
      </c>
      <c r="S905" s="15" t="s">
        <v>2804</v>
      </c>
      <c r="T905" s="12">
        <v>180</v>
      </c>
      <c r="U905" s="12">
        <f t="shared" si="54"/>
        <v>180</v>
      </c>
      <c r="V905" s="15" t="s">
        <v>3471</v>
      </c>
      <c r="W905" s="13" t="s">
        <v>800</v>
      </c>
      <c r="X905" s="13" t="s">
        <v>802</v>
      </c>
      <c r="Y905" s="2" t="s">
        <v>89</v>
      </c>
      <c r="Z905" s="13" t="s">
        <v>802</v>
      </c>
      <c r="AA905" s="2" t="s">
        <v>803</v>
      </c>
      <c r="AB905" s="3">
        <v>45387</v>
      </c>
      <c r="AC905" s="2" t="s">
        <v>332</v>
      </c>
    </row>
    <row r="906" spans="1:29" ht="75" customHeight="1" x14ac:dyDescent="0.25">
      <c r="A906" s="2">
        <v>2024</v>
      </c>
      <c r="B906" s="3">
        <v>45292</v>
      </c>
      <c r="C906" s="3">
        <v>45382</v>
      </c>
      <c r="D906" s="2" t="s">
        <v>75</v>
      </c>
      <c r="E906" s="7" t="s">
        <v>1477</v>
      </c>
      <c r="F906" s="5" t="s">
        <v>1531</v>
      </c>
      <c r="G906" s="8" t="s">
        <v>1532</v>
      </c>
      <c r="H906" s="16" t="s">
        <v>1533</v>
      </c>
      <c r="I906" s="17" t="s">
        <v>84</v>
      </c>
      <c r="J906" s="9" t="s">
        <v>1555</v>
      </c>
      <c r="K906" s="9" t="s">
        <v>391</v>
      </c>
      <c r="L906" s="9" t="s">
        <v>1556</v>
      </c>
      <c r="M906" s="2" t="s">
        <v>86</v>
      </c>
      <c r="N906" s="2" t="s">
        <v>332</v>
      </c>
      <c r="O906" s="5">
        <v>1</v>
      </c>
      <c r="P906" s="4">
        <v>45350</v>
      </c>
      <c r="Q906" s="4">
        <f t="shared" si="56"/>
        <v>45716</v>
      </c>
      <c r="R906" s="2" t="s">
        <v>332</v>
      </c>
      <c r="S906" s="15" t="s">
        <v>2805</v>
      </c>
      <c r="T906" s="12">
        <v>180</v>
      </c>
      <c r="U906" s="12">
        <f t="shared" si="54"/>
        <v>180</v>
      </c>
      <c r="V906" s="15" t="s">
        <v>3472</v>
      </c>
      <c r="W906" s="13" t="s">
        <v>800</v>
      </c>
      <c r="X906" s="13" t="s">
        <v>802</v>
      </c>
      <c r="Y906" s="2" t="s">
        <v>89</v>
      </c>
      <c r="Z906" s="13" t="s">
        <v>802</v>
      </c>
      <c r="AA906" s="2" t="s">
        <v>803</v>
      </c>
      <c r="AB906" s="3">
        <v>45387</v>
      </c>
      <c r="AC906" s="2" t="s">
        <v>332</v>
      </c>
    </row>
    <row r="907" spans="1:29" ht="75" customHeight="1" x14ac:dyDescent="0.25">
      <c r="A907" s="2">
        <v>2024</v>
      </c>
      <c r="B907" s="3">
        <v>45292</v>
      </c>
      <c r="C907" s="3">
        <v>45382</v>
      </c>
      <c r="D907" s="2" t="s">
        <v>75</v>
      </c>
      <c r="E907" s="7" t="s">
        <v>1478</v>
      </c>
      <c r="F907" s="5" t="s">
        <v>1531</v>
      </c>
      <c r="G907" s="8" t="s">
        <v>1532</v>
      </c>
      <c r="H907" s="16" t="s">
        <v>1533</v>
      </c>
      <c r="I907" s="17" t="s">
        <v>84</v>
      </c>
      <c r="J907" s="9" t="s">
        <v>390</v>
      </c>
      <c r="K907" s="9" t="s">
        <v>357</v>
      </c>
      <c r="L907" s="9" t="s">
        <v>1892</v>
      </c>
      <c r="M907" s="2" t="s">
        <v>86</v>
      </c>
      <c r="N907" s="2" t="s">
        <v>332</v>
      </c>
      <c r="O907" s="5">
        <v>1</v>
      </c>
      <c r="P907" s="4">
        <v>45351</v>
      </c>
      <c r="Q907" s="4">
        <f t="shared" si="56"/>
        <v>45717</v>
      </c>
      <c r="R907" s="2" t="s">
        <v>332</v>
      </c>
      <c r="S907" s="15" t="s">
        <v>2806</v>
      </c>
      <c r="T907" s="12">
        <v>1437.82</v>
      </c>
      <c r="U907" s="12">
        <f t="shared" si="54"/>
        <v>1437.82</v>
      </c>
      <c r="V907" s="15" t="s">
        <v>3473</v>
      </c>
      <c r="W907" s="13" t="s">
        <v>800</v>
      </c>
      <c r="X907" s="13" t="s">
        <v>802</v>
      </c>
      <c r="Y907" s="2" t="s">
        <v>89</v>
      </c>
      <c r="Z907" s="13" t="s">
        <v>802</v>
      </c>
      <c r="AA907" s="2" t="s">
        <v>803</v>
      </c>
      <c r="AB907" s="3">
        <v>45387</v>
      </c>
      <c r="AC907" s="2" t="s">
        <v>332</v>
      </c>
    </row>
    <row r="908" spans="1:29" ht="75" customHeight="1" x14ac:dyDescent="0.25">
      <c r="A908" s="2">
        <v>2024</v>
      </c>
      <c r="B908" s="3">
        <v>45292</v>
      </c>
      <c r="C908" s="3">
        <v>45382</v>
      </c>
      <c r="D908" s="2" t="s">
        <v>75</v>
      </c>
      <c r="E908" s="7" t="s">
        <v>1479</v>
      </c>
      <c r="F908" s="5" t="s">
        <v>1531</v>
      </c>
      <c r="G908" s="8" t="s">
        <v>1532</v>
      </c>
      <c r="H908" s="16" t="s">
        <v>1533</v>
      </c>
      <c r="I908" s="17" t="s">
        <v>84</v>
      </c>
      <c r="J908" s="9" t="s">
        <v>1893</v>
      </c>
      <c r="K908" s="9" t="s">
        <v>332</v>
      </c>
      <c r="L908" s="9" t="s">
        <v>332</v>
      </c>
      <c r="M908" s="2" t="s">
        <v>86</v>
      </c>
      <c r="N908" s="2" t="s">
        <v>332</v>
      </c>
      <c r="O908" s="5">
        <v>1</v>
      </c>
      <c r="P908" s="4">
        <v>45351</v>
      </c>
      <c r="Q908" s="4">
        <f t="shared" ref="Q908:Q950" si="57">P908+365</f>
        <v>45716</v>
      </c>
      <c r="R908" s="2" t="s">
        <v>332</v>
      </c>
      <c r="S908" s="15" t="s">
        <v>2807</v>
      </c>
      <c r="T908" s="12">
        <v>180</v>
      </c>
      <c r="U908" s="12">
        <f t="shared" si="54"/>
        <v>180</v>
      </c>
      <c r="V908" s="15" t="s">
        <v>3474</v>
      </c>
      <c r="W908" s="13" t="s">
        <v>800</v>
      </c>
      <c r="X908" s="13" t="s">
        <v>802</v>
      </c>
      <c r="Y908" s="2" t="s">
        <v>89</v>
      </c>
      <c r="Z908" s="13" t="s">
        <v>802</v>
      </c>
      <c r="AA908" s="2" t="s">
        <v>803</v>
      </c>
      <c r="AB908" s="3">
        <v>45387</v>
      </c>
      <c r="AC908" s="2" t="s">
        <v>332</v>
      </c>
    </row>
    <row r="909" spans="1:29" ht="75" customHeight="1" x14ac:dyDescent="0.25">
      <c r="A909" s="2">
        <v>2024</v>
      </c>
      <c r="B909" s="3">
        <v>45292</v>
      </c>
      <c r="C909" s="3">
        <v>45382</v>
      </c>
      <c r="D909" s="2" t="s">
        <v>75</v>
      </c>
      <c r="E909" s="7" t="s">
        <v>1480</v>
      </c>
      <c r="F909" s="5" t="s">
        <v>1531</v>
      </c>
      <c r="G909" s="8" t="s">
        <v>1532</v>
      </c>
      <c r="H909" s="16" t="s">
        <v>1533</v>
      </c>
      <c r="I909" s="17" t="s">
        <v>84</v>
      </c>
      <c r="J909" s="9" t="s">
        <v>1894</v>
      </c>
      <c r="K909" s="9" t="s">
        <v>1842</v>
      </c>
      <c r="L909" s="9" t="s">
        <v>510</v>
      </c>
      <c r="M909" s="2" t="s">
        <v>87</v>
      </c>
      <c r="N909" s="2" t="s">
        <v>332</v>
      </c>
      <c r="O909" s="5">
        <v>1</v>
      </c>
      <c r="P909" s="4">
        <v>45362</v>
      </c>
      <c r="Q909" s="4">
        <f t="shared" si="57"/>
        <v>45727</v>
      </c>
      <c r="R909" s="2" t="s">
        <v>332</v>
      </c>
      <c r="S909" s="15" t="s">
        <v>2808</v>
      </c>
      <c r="T909" s="12">
        <v>497.8</v>
      </c>
      <c r="U909" s="12">
        <f>T909</f>
        <v>497.8</v>
      </c>
      <c r="V909" s="15" t="s">
        <v>759</v>
      </c>
      <c r="W909" s="13" t="s">
        <v>800</v>
      </c>
      <c r="X909" s="13" t="s">
        <v>802</v>
      </c>
      <c r="Y909" s="2" t="s">
        <v>89</v>
      </c>
      <c r="Z909" s="13" t="s">
        <v>802</v>
      </c>
      <c r="AA909" s="2" t="s">
        <v>803</v>
      </c>
      <c r="AB909" s="3">
        <v>45387</v>
      </c>
      <c r="AC909" s="2" t="s">
        <v>332</v>
      </c>
    </row>
    <row r="910" spans="1:29" ht="75" customHeight="1" x14ac:dyDescent="0.25">
      <c r="A910" s="2">
        <v>2024</v>
      </c>
      <c r="B910" s="3">
        <v>45292</v>
      </c>
      <c r="C910" s="3">
        <v>45382</v>
      </c>
      <c r="D910" s="2" t="s">
        <v>75</v>
      </c>
      <c r="E910" s="7" t="s">
        <v>1481</v>
      </c>
      <c r="F910" s="5" t="s">
        <v>1531</v>
      </c>
      <c r="G910" s="8" t="s">
        <v>1532</v>
      </c>
      <c r="H910" s="16" t="s">
        <v>1533</v>
      </c>
      <c r="I910" s="17" t="s">
        <v>84</v>
      </c>
      <c r="J910" s="9" t="s">
        <v>1895</v>
      </c>
      <c r="K910" s="9" t="s">
        <v>368</v>
      </c>
      <c r="L910" s="9" t="s">
        <v>378</v>
      </c>
      <c r="M910" s="2" t="s">
        <v>87</v>
      </c>
      <c r="N910" s="2" t="s">
        <v>332</v>
      </c>
      <c r="O910" s="5">
        <v>1</v>
      </c>
      <c r="P910" s="4">
        <v>45362</v>
      </c>
      <c r="Q910" s="4">
        <f t="shared" si="57"/>
        <v>45727</v>
      </c>
      <c r="R910" s="2" t="s">
        <v>332</v>
      </c>
      <c r="S910" s="15" t="s">
        <v>2809</v>
      </c>
      <c r="T910" s="12">
        <v>2597.5</v>
      </c>
      <c r="U910" s="12">
        <f>T910</f>
        <v>2597.5</v>
      </c>
      <c r="V910" s="15" t="s">
        <v>3475</v>
      </c>
      <c r="W910" s="13" t="s">
        <v>800</v>
      </c>
      <c r="X910" s="13" t="s">
        <v>802</v>
      </c>
      <c r="Y910" s="2" t="s">
        <v>89</v>
      </c>
      <c r="Z910" s="13" t="s">
        <v>802</v>
      </c>
      <c r="AA910" s="2" t="s">
        <v>803</v>
      </c>
      <c r="AB910" s="3">
        <v>45387</v>
      </c>
      <c r="AC910" s="2" t="s">
        <v>332</v>
      </c>
    </row>
    <row r="911" spans="1:29" ht="75" customHeight="1" x14ac:dyDescent="0.25">
      <c r="A911" s="2">
        <v>2024</v>
      </c>
      <c r="B911" s="3">
        <v>45292</v>
      </c>
      <c r="C911" s="3">
        <v>45382</v>
      </c>
      <c r="D911" s="2" t="s">
        <v>75</v>
      </c>
      <c r="E911" s="7" t="s">
        <v>1482</v>
      </c>
      <c r="F911" s="5" t="s">
        <v>1531</v>
      </c>
      <c r="G911" s="8" t="s">
        <v>1532</v>
      </c>
      <c r="H911" s="16" t="s">
        <v>1533</v>
      </c>
      <c r="I911" s="17" t="s">
        <v>84</v>
      </c>
      <c r="J911" s="9" t="s">
        <v>1896</v>
      </c>
      <c r="K911" s="9" t="s">
        <v>359</v>
      </c>
      <c r="L911" s="9" t="s">
        <v>1537</v>
      </c>
      <c r="M911" s="2" t="s">
        <v>87</v>
      </c>
      <c r="N911" s="2" t="s">
        <v>332</v>
      </c>
      <c r="O911" s="5">
        <v>1</v>
      </c>
      <c r="P911" s="4">
        <v>45362</v>
      </c>
      <c r="Q911" s="4">
        <f t="shared" si="57"/>
        <v>45727</v>
      </c>
      <c r="R911" s="2" t="s">
        <v>332</v>
      </c>
      <c r="S911" s="15" t="s">
        <v>2810</v>
      </c>
      <c r="T911" s="12">
        <v>180</v>
      </c>
      <c r="U911" s="12">
        <f t="shared" ref="U911:U974" si="58">T911</f>
        <v>180</v>
      </c>
      <c r="V911" s="15" t="s">
        <v>3476</v>
      </c>
      <c r="W911" s="13" t="s">
        <v>800</v>
      </c>
      <c r="X911" s="13" t="s">
        <v>802</v>
      </c>
      <c r="Y911" s="2" t="s">
        <v>89</v>
      </c>
      <c r="Z911" s="13" t="s">
        <v>802</v>
      </c>
      <c r="AA911" s="2" t="s">
        <v>803</v>
      </c>
      <c r="AB911" s="3">
        <v>45387</v>
      </c>
      <c r="AC911" s="2" t="s">
        <v>332</v>
      </c>
    </row>
    <row r="912" spans="1:29" ht="75" customHeight="1" x14ac:dyDescent="0.25">
      <c r="A912" s="2">
        <v>2024</v>
      </c>
      <c r="B912" s="3">
        <v>45292</v>
      </c>
      <c r="C912" s="3">
        <v>45382</v>
      </c>
      <c r="D912" s="2" t="s">
        <v>75</v>
      </c>
      <c r="E912" s="7" t="s">
        <v>1483</v>
      </c>
      <c r="F912" s="5" t="s">
        <v>1531</v>
      </c>
      <c r="G912" s="8" t="s">
        <v>1532</v>
      </c>
      <c r="H912" s="16" t="s">
        <v>1533</v>
      </c>
      <c r="I912" s="17" t="s">
        <v>84</v>
      </c>
      <c r="J912" s="9" t="s">
        <v>1555</v>
      </c>
      <c r="K912" s="9" t="s">
        <v>391</v>
      </c>
      <c r="L912" s="9" t="s">
        <v>1556</v>
      </c>
      <c r="M912" s="2" t="s">
        <v>86</v>
      </c>
      <c r="N912" s="2" t="s">
        <v>332</v>
      </c>
      <c r="O912" s="5">
        <v>1</v>
      </c>
      <c r="P912" s="4">
        <v>45350</v>
      </c>
      <c r="Q912" s="4">
        <f t="shared" ref="Q912:Q935" si="59">P912+366</f>
        <v>45716</v>
      </c>
      <c r="R912" s="2" t="s">
        <v>332</v>
      </c>
      <c r="S912" s="15" t="s">
        <v>2811</v>
      </c>
      <c r="T912" s="12">
        <v>180</v>
      </c>
      <c r="U912" s="12">
        <f t="shared" si="58"/>
        <v>180</v>
      </c>
      <c r="V912" s="15" t="s">
        <v>3477</v>
      </c>
      <c r="W912" s="13" t="s">
        <v>800</v>
      </c>
      <c r="X912" s="13" t="s">
        <v>802</v>
      </c>
      <c r="Y912" s="2" t="s">
        <v>89</v>
      </c>
      <c r="Z912" s="13" t="s">
        <v>802</v>
      </c>
      <c r="AA912" s="2" t="s">
        <v>803</v>
      </c>
      <c r="AB912" s="3">
        <v>45387</v>
      </c>
      <c r="AC912" s="2" t="s">
        <v>332</v>
      </c>
    </row>
    <row r="913" spans="1:29" ht="75" customHeight="1" x14ac:dyDescent="0.25">
      <c r="A913" s="2">
        <v>2024</v>
      </c>
      <c r="B913" s="3">
        <v>45292</v>
      </c>
      <c r="C913" s="3">
        <v>45382</v>
      </c>
      <c r="D913" s="2" t="s">
        <v>75</v>
      </c>
      <c r="E913" s="7" t="s">
        <v>1484</v>
      </c>
      <c r="F913" s="5" t="s">
        <v>1531</v>
      </c>
      <c r="G913" s="8" t="s">
        <v>1532</v>
      </c>
      <c r="H913" s="16" t="s">
        <v>1533</v>
      </c>
      <c r="I913" s="17" t="s">
        <v>84</v>
      </c>
      <c r="J913" s="9" t="s">
        <v>1555</v>
      </c>
      <c r="K913" s="9" t="s">
        <v>391</v>
      </c>
      <c r="L913" s="9" t="s">
        <v>1556</v>
      </c>
      <c r="M913" s="2" t="s">
        <v>86</v>
      </c>
      <c r="N913" s="2" t="s">
        <v>332</v>
      </c>
      <c r="O913" s="5">
        <v>1</v>
      </c>
      <c r="P913" s="4">
        <v>45350</v>
      </c>
      <c r="Q913" s="4">
        <f t="shared" si="59"/>
        <v>45716</v>
      </c>
      <c r="R913" s="2" t="s">
        <v>332</v>
      </c>
      <c r="S913" s="15" t="s">
        <v>2812</v>
      </c>
      <c r="T913" s="12">
        <v>180</v>
      </c>
      <c r="U913" s="12">
        <f t="shared" si="58"/>
        <v>180</v>
      </c>
      <c r="V913" s="15" t="s">
        <v>3478</v>
      </c>
      <c r="W913" s="13" t="s">
        <v>800</v>
      </c>
      <c r="X913" s="13" t="s">
        <v>802</v>
      </c>
      <c r="Y913" s="2" t="s">
        <v>89</v>
      </c>
      <c r="Z913" s="13" t="s">
        <v>802</v>
      </c>
      <c r="AA913" s="2" t="s">
        <v>803</v>
      </c>
      <c r="AB913" s="3">
        <v>45387</v>
      </c>
      <c r="AC913" s="2" t="s">
        <v>332</v>
      </c>
    </row>
    <row r="914" spans="1:29" ht="75" customHeight="1" x14ac:dyDescent="0.25">
      <c r="A914" s="2">
        <v>2024</v>
      </c>
      <c r="B914" s="3">
        <v>45292</v>
      </c>
      <c r="C914" s="3">
        <v>45382</v>
      </c>
      <c r="D914" s="2" t="s">
        <v>75</v>
      </c>
      <c r="E914" s="7" t="s">
        <v>1485</v>
      </c>
      <c r="F914" s="5" t="s">
        <v>1531</v>
      </c>
      <c r="G914" s="8" t="s">
        <v>1532</v>
      </c>
      <c r="H914" s="16" t="s">
        <v>1533</v>
      </c>
      <c r="I914" s="17" t="s">
        <v>84</v>
      </c>
      <c r="J914" s="9" t="s">
        <v>1555</v>
      </c>
      <c r="K914" s="9" t="s">
        <v>391</v>
      </c>
      <c r="L914" s="9" t="s">
        <v>1556</v>
      </c>
      <c r="M914" s="2" t="s">
        <v>86</v>
      </c>
      <c r="N914" s="2" t="s">
        <v>332</v>
      </c>
      <c r="O914" s="5">
        <v>1</v>
      </c>
      <c r="P914" s="4">
        <v>45350</v>
      </c>
      <c r="Q914" s="4">
        <f t="shared" si="59"/>
        <v>45716</v>
      </c>
      <c r="R914" s="2" t="s">
        <v>332</v>
      </c>
      <c r="S914" s="15" t="s">
        <v>2813</v>
      </c>
      <c r="T914" s="12">
        <v>180</v>
      </c>
      <c r="U914" s="12">
        <f t="shared" si="58"/>
        <v>180</v>
      </c>
      <c r="V914" s="15" t="s">
        <v>3479</v>
      </c>
      <c r="W914" s="13" t="s">
        <v>800</v>
      </c>
      <c r="X914" s="13" t="s">
        <v>802</v>
      </c>
      <c r="Y914" s="2" t="s">
        <v>89</v>
      </c>
      <c r="Z914" s="13" t="s">
        <v>802</v>
      </c>
      <c r="AA914" s="2" t="s">
        <v>803</v>
      </c>
      <c r="AB914" s="3">
        <v>45387</v>
      </c>
      <c r="AC914" s="2" t="s">
        <v>332</v>
      </c>
    </row>
    <row r="915" spans="1:29" ht="75" customHeight="1" x14ac:dyDescent="0.25">
      <c r="A915" s="2">
        <v>2024</v>
      </c>
      <c r="B915" s="3">
        <v>45292</v>
      </c>
      <c r="C915" s="3">
        <v>45382</v>
      </c>
      <c r="D915" s="2" t="s">
        <v>75</v>
      </c>
      <c r="E915" s="7" t="s">
        <v>1486</v>
      </c>
      <c r="F915" s="5" t="s">
        <v>1531</v>
      </c>
      <c r="G915" s="8" t="s">
        <v>1532</v>
      </c>
      <c r="H915" s="16" t="s">
        <v>1533</v>
      </c>
      <c r="I915" s="17" t="s">
        <v>84</v>
      </c>
      <c r="J915" s="9" t="s">
        <v>1555</v>
      </c>
      <c r="K915" s="9" t="s">
        <v>391</v>
      </c>
      <c r="L915" s="9" t="s">
        <v>1556</v>
      </c>
      <c r="M915" s="2" t="s">
        <v>86</v>
      </c>
      <c r="N915" s="2" t="s">
        <v>332</v>
      </c>
      <c r="O915" s="5">
        <v>1</v>
      </c>
      <c r="P915" s="4">
        <v>45350</v>
      </c>
      <c r="Q915" s="4">
        <f t="shared" si="59"/>
        <v>45716</v>
      </c>
      <c r="R915" s="2" t="s">
        <v>332</v>
      </c>
      <c r="S915" s="15" t="s">
        <v>2812</v>
      </c>
      <c r="T915" s="12">
        <v>180</v>
      </c>
      <c r="U915" s="12">
        <f t="shared" si="58"/>
        <v>180</v>
      </c>
      <c r="V915" s="15" t="s">
        <v>3480</v>
      </c>
      <c r="W915" s="13" t="s">
        <v>800</v>
      </c>
      <c r="X915" s="13" t="s">
        <v>802</v>
      </c>
      <c r="Y915" s="2" t="s">
        <v>89</v>
      </c>
      <c r="Z915" s="13" t="s">
        <v>802</v>
      </c>
      <c r="AA915" s="2" t="s">
        <v>803</v>
      </c>
      <c r="AB915" s="3">
        <v>45387</v>
      </c>
      <c r="AC915" s="2" t="s">
        <v>332</v>
      </c>
    </row>
    <row r="916" spans="1:29" ht="75" customHeight="1" x14ac:dyDescent="0.25">
      <c r="A916" s="2">
        <v>2024</v>
      </c>
      <c r="B916" s="3">
        <v>45292</v>
      </c>
      <c r="C916" s="3">
        <v>45382</v>
      </c>
      <c r="D916" s="2" t="s">
        <v>75</v>
      </c>
      <c r="E916" s="7" t="s">
        <v>1487</v>
      </c>
      <c r="F916" s="5" t="s">
        <v>1531</v>
      </c>
      <c r="G916" s="8" t="s">
        <v>1532</v>
      </c>
      <c r="H916" s="16" t="s">
        <v>1533</v>
      </c>
      <c r="I916" s="17" t="s">
        <v>84</v>
      </c>
      <c r="J916" s="9" t="s">
        <v>1555</v>
      </c>
      <c r="K916" s="9" t="s">
        <v>391</v>
      </c>
      <c r="L916" s="9" t="s">
        <v>1556</v>
      </c>
      <c r="M916" s="2" t="s">
        <v>86</v>
      </c>
      <c r="N916" s="2" t="s">
        <v>332</v>
      </c>
      <c r="O916" s="5">
        <v>1</v>
      </c>
      <c r="P916" s="4">
        <v>45350</v>
      </c>
      <c r="Q916" s="4">
        <f t="shared" si="59"/>
        <v>45716</v>
      </c>
      <c r="R916" s="2" t="s">
        <v>332</v>
      </c>
      <c r="S916" s="15" t="s">
        <v>2814</v>
      </c>
      <c r="T916" s="12">
        <v>180</v>
      </c>
      <c r="U916" s="12">
        <f t="shared" si="58"/>
        <v>180</v>
      </c>
      <c r="V916" s="15" t="s">
        <v>3481</v>
      </c>
      <c r="W916" s="13" t="s">
        <v>800</v>
      </c>
      <c r="X916" s="13" t="s">
        <v>802</v>
      </c>
      <c r="Y916" s="2" t="s">
        <v>89</v>
      </c>
      <c r="Z916" s="13" t="s">
        <v>802</v>
      </c>
      <c r="AA916" s="2" t="s">
        <v>803</v>
      </c>
      <c r="AB916" s="3">
        <v>45387</v>
      </c>
      <c r="AC916" s="2" t="s">
        <v>332</v>
      </c>
    </row>
    <row r="917" spans="1:29" ht="75" customHeight="1" x14ac:dyDescent="0.25">
      <c r="A917" s="2">
        <v>2024</v>
      </c>
      <c r="B917" s="3">
        <v>45292</v>
      </c>
      <c r="C917" s="3">
        <v>45382</v>
      </c>
      <c r="D917" s="2" t="s">
        <v>75</v>
      </c>
      <c r="E917" s="7" t="s">
        <v>1488</v>
      </c>
      <c r="F917" s="5" t="s">
        <v>1531</v>
      </c>
      <c r="G917" s="8" t="s">
        <v>1532</v>
      </c>
      <c r="H917" s="16" t="s">
        <v>1533</v>
      </c>
      <c r="I917" s="17" t="s">
        <v>84</v>
      </c>
      <c r="J917" s="9" t="s">
        <v>1555</v>
      </c>
      <c r="K917" s="9" t="s">
        <v>391</v>
      </c>
      <c r="L917" s="9" t="s">
        <v>1556</v>
      </c>
      <c r="M917" s="2" t="s">
        <v>86</v>
      </c>
      <c r="N917" s="2" t="s">
        <v>332</v>
      </c>
      <c r="O917" s="5">
        <v>1</v>
      </c>
      <c r="P917" s="4">
        <v>45350</v>
      </c>
      <c r="Q917" s="4">
        <f t="shared" si="59"/>
        <v>45716</v>
      </c>
      <c r="R917" s="2" t="s">
        <v>332</v>
      </c>
      <c r="S917" s="15" t="s">
        <v>2815</v>
      </c>
      <c r="T917" s="12">
        <v>180</v>
      </c>
      <c r="U917" s="12">
        <f t="shared" si="58"/>
        <v>180</v>
      </c>
      <c r="V917" s="15" t="s">
        <v>3482</v>
      </c>
      <c r="W917" s="13" t="s">
        <v>800</v>
      </c>
      <c r="X917" s="13" t="s">
        <v>802</v>
      </c>
      <c r="Y917" s="2" t="s">
        <v>89</v>
      </c>
      <c r="Z917" s="13" t="s">
        <v>802</v>
      </c>
      <c r="AA917" s="2" t="s">
        <v>803</v>
      </c>
      <c r="AB917" s="3">
        <v>45387</v>
      </c>
      <c r="AC917" s="2" t="s">
        <v>332</v>
      </c>
    </row>
    <row r="918" spans="1:29" ht="75" customHeight="1" x14ac:dyDescent="0.25">
      <c r="A918" s="2">
        <v>2024</v>
      </c>
      <c r="B918" s="3">
        <v>45292</v>
      </c>
      <c r="C918" s="3">
        <v>45382</v>
      </c>
      <c r="D918" s="2" t="s">
        <v>75</v>
      </c>
      <c r="E918" s="7" t="s">
        <v>1489</v>
      </c>
      <c r="F918" s="5" t="s">
        <v>1531</v>
      </c>
      <c r="G918" s="8" t="s">
        <v>1532</v>
      </c>
      <c r="H918" s="16" t="s">
        <v>1533</v>
      </c>
      <c r="I918" s="17" t="s">
        <v>84</v>
      </c>
      <c r="J918" s="9" t="s">
        <v>1555</v>
      </c>
      <c r="K918" s="9" t="s">
        <v>391</v>
      </c>
      <c r="L918" s="9" t="s">
        <v>1556</v>
      </c>
      <c r="M918" s="2" t="s">
        <v>86</v>
      </c>
      <c r="N918" s="2" t="s">
        <v>332</v>
      </c>
      <c r="O918" s="5">
        <v>1</v>
      </c>
      <c r="P918" s="4">
        <v>45350</v>
      </c>
      <c r="Q918" s="4">
        <f t="shared" si="59"/>
        <v>45716</v>
      </c>
      <c r="R918" s="2" t="s">
        <v>332</v>
      </c>
      <c r="S918" s="15" t="s">
        <v>2816</v>
      </c>
      <c r="T918" s="12">
        <v>180</v>
      </c>
      <c r="U918" s="12">
        <f t="shared" si="58"/>
        <v>180</v>
      </c>
      <c r="V918" s="15" t="s">
        <v>3483</v>
      </c>
      <c r="W918" s="13" t="s">
        <v>800</v>
      </c>
      <c r="X918" s="13" t="s">
        <v>802</v>
      </c>
      <c r="Y918" s="2" t="s">
        <v>89</v>
      </c>
      <c r="Z918" s="13" t="s">
        <v>802</v>
      </c>
      <c r="AA918" s="2" t="s">
        <v>803</v>
      </c>
      <c r="AB918" s="3">
        <v>45387</v>
      </c>
      <c r="AC918" s="2" t="s">
        <v>332</v>
      </c>
    </row>
    <row r="919" spans="1:29" ht="75" customHeight="1" x14ac:dyDescent="0.25">
      <c r="A919" s="2">
        <v>2024</v>
      </c>
      <c r="B919" s="3">
        <v>45292</v>
      </c>
      <c r="C919" s="3">
        <v>45382</v>
      </c>
      <c r="D919" s="2" t="s">
        <v>75</v>
      </c>
      <c r="E919" s="7" t="s">
        <v>1490</v>
      </c>
      <c r="F919" s="5" t="s">
        <v>1531</v>
      </c>
      <c r="G919" s="8" t="s">
        <v>1532</v>
      </c>
      <c r="H919" s="16" t="s">
        <v>1533</v>
      </c>
      <c r="I919" s="17" t="s">
        <v>84</v>
      </c>
      <c r="J919" s="9" t="s">
        <v>1555</v>
      </c>
      <c r="K919" s="9" t="s">
        <v>391</v>
      </c>
      <c r="L919" s="9" t="s">
        <v>1556</v>
      </c>
      <c r="M919" s="2" t="s">
        <v>86</v>
      </c>
      <c r="N919" s="2" t="s">
        <v>332</v>
      </c>
      <c r="O919" s="5">
        <v>1</v>
      </c>
      <c r="P919" s="4">
        <v>45350</v>
      </c>
      <c r="Q919" s="4">
        <f t="shared" si="59"/>
        <v>45716</v>
      </c>
      <c r="R919" s="2" t="s">
        <v>332</v>
      </c>
      <c r="S919" s="15" t="s">
        <v>2817</v>
      </c>
      <c r="T919" s="12">
        <v>180</v>
      </c>
      <c r="U919" s="12">
        <f t="shared" si="58"/>
        <v>180</v>
      </c>
      <c r="V919" s="15" t="s">
        <v>3484</v>
      </c>
      <c r="W919" s="13" t="s">
        <v>800</v>
      </c>
      <c r="X919" s="13" t="s">
        <v>802</v>
      </c>
      <c r="Y919" s="2" t="s">
        <v>89</v>
      </c>
      <c r="Z919" s="13" t="s">
        <v>802</v>
      </c>
      <c r="AA919" s="2" t="s">
        <v>803</v>
      </c>
      <c r="AB919" s="3">
        <v>45387</v>
      </c>
      <c r="AC919" s="2" t="s">
        <v>332</v>
      </c>
    </row>
    <row r="920" spans="1:29" ht="75" customHeight="1" x14ac:dyDescent="0.25">
      <c r="A920" s="2">
        <v>2024</v>
      </c>
      <c r="B920" s="3">
        <v>45292</v>
      </c>
      <c r="C920" s="3">
        <v>45382</v>
      </c>
      <c r="D920" s="2" t="s">
        <v>75</v>
      </c>
      <c r="E920" s="7" t="s">
        <v>1491</v>
      </c>
      <c r="F920" s="5" t="s">
        <v>1531</v>
      </c>
      <c r="G920" s="8" t="s">
        <v>1532</v>
      </c>
      <c r="H920" s="16" t="s">
        <v>1533</v>
      </c>
      <c r="I920" s="17" t="s">
        <v>84</v>
      </c>
      <c r="J920" s="9" t="s">
        <v>1555</v>
      </c>
      <c r="K920" s="9" t="s">
        <v>391</v>
      </c>
      <c r="L920" s="9" t="s">
        <v>1556</v>
      </c>
      <c r="M920" s="2" t="s">
        <v>86</v>
      </c>
      <c r="N920" s="2" t="s">
        <v>332</v>
      </c>
      <c r="O920" s="5">
        <v>1</v>
      </c>
      <c r="P920" s="4">
        <v>45350</v>
      </c>
      <c r="Q920" s="4">
        <f t="shared" si="59"/>
        <v>45716</v>
      </c>
      <c r="R920" s="2" t="s">
        <v>332</v>
      </c>
      <c r="S920" s="15" t="s">
        <v>2818</v>
      </c>
      <c r="T920" s="12">
        <v>180</v>
      </c>
      <c r="U920" s="12">
        <f t="shared" si="58"/>
        <v>180</v>
      </c>
      <c r="V920" s="15" t="s">
        <v>3485</v>
      </c>
      <c r="W920" s="13" t="s">
        <v>800</v>
      </c>
      <c r="X920" s="13" t="s">
        <v>802</v>
      </c>
      <c r="Y920" s="2" t="s">
        <v>89</v>
      </c>
      <c r="Z920" s="13" t="s">
        <v>802</v>
      </c>
      <c r="AA920" s="2" t="s">
        <v>803</v>
      </c>
      <c r="AB920" s="3">
        <v>45387</v>
      </c>
      <c r="AC920" s="2" t="s">
        <v>332</v>
      </c>
    </row>
    <row r="921" spans="1:29" ht="75" customHeight="1" x14ac:dyDescent="0.25">
      <c r="A921" s="2">
        <v>2024</v>
      </c>
      <c r="B921" s="3">
        <v>45292</v>
      </c>
      <c r="C921" s="3">
        <v>45382</v>
      </c>
      <c r="D921" s="2" t="s">
        <v>75</v>
      </c>
      <c r="E921" s="7" t="s">
        <v>1492</v>
      </c>
      <c r="F921" s="5" t="s">
        <v>1531</v>
      </c>
      <c r="G921" s="8" t="s">
        <v>1532</v>
      </c>
      <c r="H921" s="16" t="s">
        <v>1533</v>
      </c>
      <c r="I921" s="17" t="s">
        <v>84</v>
      </c>
      <c r="J921" s="9" t="s">
        <v>1555</v>
      </c>
      <c r="K921" s="9" t="s">
        <v>391</v>
      </c>
      <c r="L921" s="9" t="s">
        <v>1556</v>
      </c>
      <c r="M921" s="2" t="s">
        <v>86</v>
      </c>
      <c r="N921" s="2" t="s">
        <v>332</v>
      </c>
      <c r="O921" s="5">
        <v>1</v>
      </c>
      <c r="P921" s="4">
        <v>45350</v>
      </c>
      <c r="Q921" s="4">
        <f t="shared" si="59"/>
        <v>45716</v>
      </c>
      <c r="R921" s="2" t="s">
        <v>332</v>
      </c>
      <c r="S921" s="15" t="s">
        <v>2819</v>
      </c>
      <c r="T921" s="12">
        <v>180</v>
      </c>
      <c r="U921" s="12">
        <f t="shared" si="58"/>
        <v>180</v>
      </c>
      <c r="V921" s="15" t="s">
        <v>3486</v>
      </c>
      <c r="W921" s="13" t="s">
        <v>800</v>
      </c>
      <c r="X921" s="13" t="s">
        <v>802</v>
      </c>
      <c r="Y921" s="2" t="s">
        <v>89</v>
      </c>
      <c r="Z921" s="13" t="s">
        <v>802</v>
      </c>
      <c r="AA921" s="2" t="s">
        <v>803</v>
      </c>
      <c r="AB921" s="3">
        <v>45387</v>
      </c>
      <c r="AC921" s="2" t="s">
        <v>332</v>
      </c>
    </row>
    <row r="922" spans="1:29" ht="75" customHeight="1" x14ac:dyDescent="0.25">
      <c r="A922" s="2">
        <v>2024</v>
      </c>
      <c r="B922" s="3">
        <v>45292</v>
      </c>
      <c r="C922" s="3">
        <v>45382</v>
      </c>
      <c r="D922" s="2" t="s">
        <v>75</v>
      </c>
      <c r="E922" s="7" t="s">
        <v>1493</v>
      </c>
      <c r="F922" s="5" t="s">
        <v>1531</v>
      </c>
      <c r="G922" s="8" t="s">
        <v>1532</v>
      </c>
      <c r="H922" s="16" t="s">
        <v>1533</v>
      </c>
      <c r="I922" s="17" t="s">
        <v>84</v>
      </c>
      <c r="J922" s="9" t="s">
        <v>1555</v>
      </c>
      <c r="K922" s="9" t="s">
        <v>391</v>
      </c>
      <c r="L922" s="9" t="s">
        <v>1556</v>
      </c>
      <c r="M922" s="2" t="s">
        <v>86</v>
      </c>
      <c r="N922" s="2" t="s">
        <v>332</v>
      </c>
      <c r="O922" s="5">
        <v>1</v>
      </c>
      <c r="P922" s="4">
        <v>45350</v>
      </c>
      <c r="Q922" s="4">
        <f t="shared" si="59"/>
        <v>45716</v>
      </c>
      <c r="R922" s="2" t="s">
        <v>332</v>
      </c>
      <c r="S922" s="15" t="s">
        <v>2820</v>
      </c>
      <c r="T922" s="12">
        <v>180</v>
      </c>
      <c r="U922" s="12">
        <f t="shared" si="58"/>
        <v>180</v>
      </c>
      <c r="V922" s="15" t="s">
        <v>3487</v>
      </c>
      <c r="W922" s="13" t="s">
        <v>800</v>
      </c>
      <c r="X922" s="13" t="s">
        <v>802</v>
      </c>
      <c r="Y922" s="2" t="s">
        <v>89</v>
      </c>
      <c r="Z922" s="13" t="s">
        <v>802</v>
      </c>
      <c r="AA922" s="2" t="s">
        <v>803</v>
      </c>
      <c r="AB922" s="3">
        <v>45387</v>
      </c>
      <c r="AC922" s="2" t="s">
        <v>332</v>
      </c>
    </row>
    <row r="923" spans="1:29" ht="75" customHeight="1" x14ac:dyDescent="0.25">
      <c r="A923" s="2">
        <v>2024</v>
      </c>
      <c r="B923" s="3">
        <v>45292</v>
      </c>
      <c r="C923" s="3">
        <v>45382</v>
      </c>
      <c r="D923" s="2" t="s">
        <v>75</v>
      </c>
      <c r="E923" s="7" t="s">
        <v>1494</v>
      </c>
      <c r="F923" s="5" t="s">
        <v>1531</v>
      </c>
      <c r="G923" s="8" t="s">
        <v>1532</v>
      </c>
      <c r="H923" s="16" t="s">
        <v>1533</v>
      </c>
      <c r="I923" s="17" t="s">
        <v>84</v>
      </c>
      <c r="J923" s="9" t="s">
        <v>1555</v>
      </c>
      <c r="K923" s="9" t="s">
        <v>391</v>
      </c>
      <c r="L923" s="9" t="s">
        <v>1556</v>
      </c>
      <c r="M923" s="2" t="s">
        <v>86</v>
      </c>
      <c r="N923" s="2" t="s">
        <v>332</v>
      </c>
      <c r="O923" s="5">
        <v>1</v>
      </c>
      <c r="P923" s="4">
        <v>45350</v>
      </c>
      <c r="Q923" s="4">
        <f t="shared" si="59"/>
        <v>45716</v>
      </c>
      <c r="R923" s="2" t="s">
        <v>332</v>
      </c>
      <c r="S923" s="15" t="s">
        <v>2821</v>
      </c>
      <c r="T923" s="12">
        <v>180</v>
      </c>
      <c r="U923" s="12">
        <f t="shared" si="58"/>
        <v>180</v>
      </c>
      <c r="V923" s="15" t="s">
        <v>3488</v>
      </c>
      <c r="W923" s="13" t="s">
        <v>800</v>
      </c>
      <c r="X923" s="13" t="s">
        <v>802</v>
      </c>
      <c r="Y923" s="2" t="s">
        <v>89</v>
      </c>
      <c r="Z923" s="13" t="s">
        <v>802</v>
      </c>
      <c r="AA923" s="2" t="s">
        <v>803</v>
      </c>
      <c r="AB923" s="3">
        <v>45387</v>
      </c>
      <c r="AC923" s="2" t="s">
        <v>332</v>
      </c>
    </row>
    <row r="924" spans="1:29" ht="75" customHeight="1" x14ac:dyDescent="0.25">
      <c r="A924" s="2">
        <v>2024</v>
      </c>
      <c r="B924" s="3">
        <v>45292</v>
      </c>
      <c r="C924" s="3">
        <v>45382</v>
      </c>
      <c r="D924" s="2" t="s">
        <v>75</v>
      </c>
      <c r="E924" s="7" t="s">
        <v>1495</v>
      </c>
      <c r="F924" s="5" t="s">
        <v>1531</v>
      </c>
      <c r="G924" s="8" t="s">
        <v>1532</v>
      </c>
      <c r="H924" s="16" t="s">
        <v>1533</v>
      </c>
      <c r="I924" s="17" t="s">
        <v>84</v>
      </c>
      <c r="J924" s="9" t="s">
        <v>1555</v>
      </c>
      <c r="K924" s="9" t="s">
        <v>391</v>
      </c>
      <c r="L924" s="9" t="s">
        <v>1556</v>
      </c>
      <c r="M924" s="2" t="s">
        <v>86</v>
      </c>
      <c r="N924" s="2" t="s">
        <v>332</v>
      </c>
      <c r="O924" s="5">
        <v>1</v>
      </c>
      <c r="P924" s="4">
        <v>45350</v>
      </c>
      <c r="Q924" s="4">
        <f t="shared" si="59"/>
        <v>45716</v>
      </c>
      <c r="R924" s="2" t="s">
        <v>332</v>
      </c>
      <c r="S924" s="15" t="s">
        <v>2822</v>
      </c>
      <c r="T924" s="12">
        <v>180</v>
      </c>
      <c r="U924" s="12">
        <f t="shared" si="58"/>
        <v>180</v>
      </c>
      <c r="V924" s="15" t="s">
        <v>3489</v>
      </c>
      <c r="W924" s="13" t="s">
        <v>800</v>
      </c>
      <c r="X924" s="13" t="s">
        <v>802</v>
      </c>
      <c r="Y924" s="2" t="s">
        <v>89</v>
      </c>
      <c r="Z924" s="13" t="s">
        <v>802</v>
      </c>
      <c r="AA924" s="2" t="s">
        <v>803</v>
      </c>
      <c r="AB924" s="3">
        <v>45387</v>
      </c>
      <c r="AC924" s="2" t="s">
        <v>332</v>
      </c>
    </row>
    <row r="925" spans="1:29" ht="75" customHeight="1" x14ac:dyDescent="0.25">
      <c r="A925" s="2">
        <v>2024</v>
      </c>
      <c r="B925" s="3">
        <v>45292</v>
      </c>
      <c r="C925" s="3">
        <v>45382</v>
      </c>
      <c r="D925" s="2" t="s">
        <v>75</v>
      </c>
      <c r="E925" s="7" t="s">
        <v>1496</v>
      </c>
      <c r="F925" s="5" t="s">
        <v>1531</v>
      </c>
      <c r="G925" s="8" t="s">
        <v>1532</v>
      </c>
      <c r="H925" s="16" t="s">
        <v>1533</v>
      </c>
      <c r="I925" s="17" t="s">
        <v>84</v>
      </c>
      <c r="J925" s="9" t="s">
        <v>1555</v>
      </c>
      <c r="K925" s="9" t="s">
        <v>391</v>
      </c>
      <c r="L925" s="9" t="s">
        <v>1556</v>
      </c>
      <c r="M925" s="2" t="s">
        <v>86</v>
      </c>
      <c r="N925" s="2" t="s">
        <v>332</v>
      </c>
      <c r="O925" s="5">
        <v>1</v>
      </c>
      <c r="P925" s="4">
        <v>45350</v>
      </c>
      <c r="Q925" s="4">
        <f t="shared" si="59"/>
        <v>45716</v>
      </c>
      <c r="R925" s="2" t="s">
        <v>332</v>
      </c>
      <c r="S925" s="15" t="s">
        <v>2823</v>
      </c>
      <c r="T925" s="12">
        <v>180</v>
      </c>
      <c r="U925" s="12">
        <f t="shared" si="58"/>
        <v>180</v>
      </c>
      <c r="V925" s="15" t="s">
        <v>3490</v>
      </c>
      <c r="W925" s="13" t="s">
        <v>800</v>
      </c>
      <c r="X925" s="13" t="s">
        <v>802</v>
      </c>
      <c r="Y925" s="2" t="s">
        <v>89</v>
      </c>
      <c r="Z925" s="13" t="s">
        <v>802</v>
      </c>
      <c r="AA925" s="2" t="s">
        <v>803</v>
      </c>
      <c r="AB925" s="3">
        <v>45387</v>
      </c>
      <c r="AC925" s="2" t="s">
        <v>332</v>
      </c>
    </row>
    <row r="926" spans="1:29" ht="75" customHeight="1" x14ac:dyDescent="0.25">
      <c r="A926" s="2">
        <v>2024</v>
      </c>
      <c r="B926" s="3">
        <v>45292</v>
      </c>
      <c r="C926" s="3">
        <v>45382</v>
      </c>
      <c r="D926" s="2" t="s">
        <v>75</v>
      </c>
      <c r="E926" s="7" t="s">
        <v>1497</v>
      </c>
      <c r="F926" s="5" t="s">
        <v>1531</v>
      </c>
      <c r="G926" s="8" t="s">
        <v>1532</v>
      </c>
      <c r="H926" s="16" t="s">
        <v>1533</v>
      </c>
      <c r="I926" s="17" t="s">
        <v>84</v>
      </c>
      <c r="J926" s="9" t="s">
        <v>1555</v>
      </c>
      <c r="K926" s="9" t="s">
        <v>391</v>
      </c>
      <c r="L926" s="9" t="s">
        <v>1556</v>
      </c>
      <c r="M926" s="2" t="s">
        <v>86</v>
      </c>
      <c r="N926" s="2" t="s">
        <v>332</v>
      </c>
      <c r="O926" s="5">
        <v>1</v>
      </c>
      <c r="P926" s="4">
        <v>45350</v>
      </c>
      <c r="Q926" s="4">
        <f t="shared" si="59"/>
        <v>45716</v>
      </c>
      <c r="R926" s="2" t="s">
        <v>332</v>
      </c>
      <c r="S926" s="15" t="s">
        <v>2824</v>
      </c>
      <c r="T926" s="12">
        <v>180</v>
      </c>
      <c r="U926" s="12">
        <f t="shared" si="58"/>
        <v>180</v>
      </c>
      <c r="V926" s="15" t="s">
        <v>3491</v>
      </c>
      <c r="W926" s="13" t="s">
        <v>800</v>
      </c>
      <c r="X926" s="13" t="s">
        <v>802</v>
      </c>
      <c r="Y926" s="2" t="s">
        <v>89</v>
      </c>
      <c r="Z926" s="13" t="s">
        <v>802</v>
      </c>
      <c r="AA926" s="2" t="s">
        <v>803</v>
      </c>
      <c r="AB926" s="3">
        <v>45387</v>
      </c>
      <c r="AC926" s="2" t="s">
        <v>332</v>
      </c>
    </row>
    <row r="927" spans="1:29" ht="75" customHeight="1" x14ac:dyDescent="0.25">
      <c r="A927" s="2">
        <v>2024</v>
      </c>
      <c r="B927" s="3">
        <v>45292</v>
      </c>
      <c r="C927" s="3">
        <v>45382</v>
      </c>
      <c r="D927" s="2" t="s">
        <v>75</v>
      </c>
      <c r="E927" s="7" t="s">
        <v>1498</v>
      </c>
      <c r="F927" s="5" t="s">
        <v>1531</v>
      </c>
      <c r="G927" s="8" t="s">
        <v>1532</v>
      </c>
      <c r="H927" s="16" t="s">
        <v>1533</v>
      </c>
      <c r="I927" s="17" t="s">
        <v>84</v>
      </c>
      <c r="J927" s="9" t="s">
        <v>1555</v>
      </c>
      <c r="K927" s="9" t="s">
        <v>391</v>
      </c>
      <c r="L927" s="9" t="s">
        <v>1556</v>
      </c>
      <c r="M927" s="2" t="s">
        <v>86</v>
      </c>
      <c r="N927" s="2" t="s">
        <v>332</v>
      </c>
      <c r="O927" s="5">
        <v>1</v>
      </c>
      <c r="P927" s="4">
        <v>45350</v>
      </c>
      <c r="Q927" s="4">
        <f t="shared" si="59"/>
        <v>45716</v>
      </c>
      <c r="R927" s="2" t="s">
        <v>332</v>
      </c>
      <c r="S927" s="15" t="s">
        <v>2825</v>
      </c>
      <c r="T927" s="12">
        <v>180</v>
      </c>
      <c r="U927" s="12">
        <f t="shared" si="58"/>
        <v>180</v>
      </c>
      <c r="V927" s="15" t="s">
        <v>3492</v>
      </c>
      <c r="W927" s="13" t="s">
        <v>800</v>
      </c>
      <c r="X927" s="13" t="s">
        <v>802</v>
      </c>
      <c r="Y927" s="2" t="s">
        <v>89</v>
      </c>
      <c r="Z927" s="13" t="s">
        <v>802</v>
      </c>
      <c r="AA927" s="2" t="s">
        <v>803</v>
      </c>
      <c r="AB927" s="3">
        <v>45387</v>
      </c>
      <c r="AC927" s="2" t="s">
        <v>332</v>
      </c>
    </row>
    <row r="928" spans="1:29" ht="75" customHeight="1" x14ac:dyDescent="0.25">
      <c r="A928" s="2">
        <v>2024</v>
      </c>
      <c r="B928" s="3">
        <v>45292</v>
      </c>
      <c r="C928" s="3">
        <v>45382</v>
      </c>
      <c r="D928" s="2" t="s">
        <v>75</v>
      </c>
      <c r="E928" s="7" t="s">
        <v>1499</v>
      </c>
      <c r="F928" s="5" t="s">
        <v>1531</v>
      </c>
      <c r="G928" s="8" t="s">
        <v>1532</v>
      </c>
      <c r="H928" s="16" t="s">
        <v>1533</v>
      </c>
      <c r="I928" s="17" t="s">
        <v>84</v>
      </c>
      <c r="J928" s="9" t="s">
        <v>1555</v>
      </c>
      <c r="K928" s="9" t="s">
        <v>391</v>
      </c>
      <c r="L928" s="9" t="s">
        <v>1556</v>
      </c>
      <c r="M928" s="2" t="s">
        <v>86</v>
      </c>
      <c r="N928" s="2" t="s">
        <v>332</v>
      </c>
      <c r="O928" s="5">
        <v>1</v>
      </c>
      <c r="P928" s="4">
        <v>45350</v>
      </c>
      <c r="Q928" s="4">
        <f t="shared" si="59"/>
        <v>45716</v>
      </c>
      <c r="R928" s="2" t="s">
        <v>332</v>
      </c>
      <c r="S928" s="15" t="s">
        <v>2826</v>
      </c>
      <c r="T928" s="12">
        <v>180</v>
      </c>
      <c r="U928" s="12">
        <f t="shared" si="58"/>
        <v>180</v>
      </c>
      <c r="V928" s="15" t="s">
        <v>3493</v>
      </c>
      <c r="W928" s="13" t="s">
        <v>800</v>
      </c>
      <c r="X928" s="13" t="s">
        <v>802</v>
      </c>
      <c r="Y928" s="2" t="s">
        <v>89</v>
      </c>
      <c r="Z928" s="13" t="s">
        <v>802</v>
      </c>
      <c r="AA928" s="2" t="s">
        <v>803</v>
      </c>
      <c r="AB928" s="3">
        <v>45387</v>
      </c>
      <c r="AC928" s="2" t="s">
        <v>332</v>
      </c>
    </row>
    <row r="929" spans="1:29" ht="75" customHeight="1" x14ac:dyDescent="0.25">
      <c r="A929" s="2">
        <v>2024</v>
      </c>
      <c r="B929" s="3">
        <v>45292</v>
      </c>
      <c r="C929" s="3">
        <v>45382</v>
      </c>
      <c r="D929" s="2" t="s">
        <v>75</v>
      </c>
      <c r="E929" s="7" t="s">
        <v>1500</v>
      </c>
      <c r="F929" s="5" t="s">
        <v>1531</v>
      </c>
      <c r="G929" s="8" t="s">
        <v>1532</v>
      </c>
      <c r="H929" s="16" t="s">
        <v>1533</v>
      </c>
      <c r="I929" s="17" t="s">
        <v>84</v>
      </c>
      <c r="J929" s="9" t="s">
        <v>1555</v>
      </c>
      <c r="K929" s="9" t="s">
        <v>391</v>
      </c>
      <c r="L929" s="9" t="s">
        <v>1556</v>
      </c>
      <c r="M929" s="2" t="s">
        <v>86</v>
      </c>
      <c r="N929" s="2" t="s">
        <v>332</v>
      </c>
      <c r="O929" s="5">
        <v>1</v>
      </c>
      <c r="P929" s="4">
        <v>45350</v>
      </c>
      <c r="Q929" s="4">
        <f t="shared" si="59"/>
        <v>45716</v>
      </c>
      <c r="R929" s="2" t="s">
        <v>332</v>
      </c>
      <c r="S929" s="15" t="s">
        <v>2827</v>
      </c>
      <c r="T929" s="12">
        <v>180</v>
      </c>
      <c r="U929" s="12">
        <f t="shared" si="58"/>
        <v>180</v>
      </c>
      <c r="V929" s="15" t="s">
        <v>3494</v>
      </c>
      <c r="W929" s="13" t="s">
        <v>800</v>
      </c>
      <c r="X929" s="13" t="s">
        <v>802</v>
      </c>
      <c r="Y929" s="2" t="s">
        <v>89</v>
      </c>
      <c r="Z929" s="13" t="s">
        <v>802</v>
      </c>
      <c r="AA929" s="2" t="s">
        <v>803</v>
      </c>
      <c r="AB929" s="3">
        <v>45387</v>
      </c>
      <c r="AC929" s="2" t="s">
        <v>332</v>
      </c>
    </row>
    <row r="930" spans="1:29" ht="75" customHeight="1" x14ac:dyDescent="0.25">
      <c r="A930" s="2">
        <v>2024</v>
      </c>
      <c r="B930" s="3">
        <v>45292</v>
      </c>
      <c r="C930" s="3">
        <v>45382</v>
      </c>
      <c r="D930" s="2" t="s">
        <v>75</v>
      </c>
      <c r="E930" s="7" t="s">
        <v>1501</v>
      </c>
      <c r="F930" s="5" t="s">
        <v>1531</v>
      </c>
      <c r="G930" s="8" t="s">
        <v>1532</v>
      </c>
      <c r="H930" s="16" t="s">
        <v>1533</v>
      </c>
      <c r="I930" s="17" t="s">
        <v>84</v>
      </c>
      <c r="J930" s="9" t="s">
        <v>1555</v>
      </c>
      <c r="K930" s="9" t="s">
        <v>391</v>
      </c>
      <c r="L930" s="9" t="s">
        <v>1556</v>
      </c>
      <c r="M930" s="2" t="s">
        <v>86</v>
      </c>
      <c r="N930" s="2" t="s">
        <v>332</v>
      </c>
      <c r="O930" s="5">
        <v>1</v>
      </c>
      <c r="P930" s="4">
        <v>45350</v>
      </c>
      <c r="Q930" s="4">
        <f t="shared" si="59"/>
        <v>45716</v>
      </c>
      <c r="R930" s="2" t="s">
        <v>332</v>
      </c>
      <c r="S930" s="15" t="s">
        <v>2828</v>
      </c>
      <c r="T930" s="12">
        <v>180</v>
      </c>
      <c r="U930" s="12">
        <f t="shared" si="58"/>
        <v>180</v>
      </c>
      <c r="V930" s="15" t="s">
        <v>3495</v>
      </c>
      <c r="W930" s="13" t="s">
        <v>800</v>
      </c>
      <c r="X930" s="13" t="s">
        <v>802</v>
      </c>
      <c r="Y930" s="2" t="s">
        <v>89</v>
      </c>
      <c r="Z930" s="13" t="s">
        <v>802</v>
      </c>
      <c r="AA930" s="2" t="s">
        <v>803</v>
      </c>
      <c r="AB930" s="3">
        <v>45387</v>
      </c>
      <c r="AC930" s="2" t="s">
        <v>332</v>
      </c>
    </row>
    <row r="931" spans="1:29" ht="75" customHeight="1" x14ac:dyDescent="0.25">
      <c r="A931" s="2">
        <v>2024</v>
      </c>
      <c r="B931" s="3">
        <v>45292</v>
      </c>
      <c r="C931" s="3">
        <v>45382</v>
      </c>
      <c r="D931" s="2" t="s">
        <v>75</v>
      </c>
      <c r="E931" s="7" t="s">
        <v>1502</v>
      </c>
      <c r="F931" s="5" t="s">
        <v>1531</v>
      </c>
      <c r="G931" s="8" t="s">
        <v>1532</v>
      </c>
      <c r="H931" s="16" t="s">
        <v>1533</v>
      </c>
      <c r="I931" s="17" t="s">
        <v>84</v>
      </c>
      <c r="J931" s="9" t="s">
        <v>1555</v>
      </c>
      <c r="K931" s="9" t="s">
        <v>391</v>
      </c>
      <c r="L931" s="9" t="s">
        <v>1556</v>
      </c>
      <c r="M931" s="2" t="s">
        <v>86</v>
      </c>
      <c r="N931" s="2" t="s">
        <v>332</v>
      </c>
      <c r="O931" s="5">
        <v>1</v>
      </c>
      <c r="P931" s="4">
        <v>45350</v>
      </c>
      <c r="Q931" s="4">
        <f t="shared" si="59"/>
        <v>45716</v>
      </c>
      <c r="R931" s="2" t="s">
        <v>332</v>
      </c>
      <c r="S931" s="15" t="s">
        <v>2829</v>
      </c>
      <c r="T931" s="12">
        <v>180</v>
      </c>
      <c r="U931" s="12">
        <f t="shared" si="58"/>
        <v>180</v>
      </c>
      <c r="V931" s="15" t="s">
        <v>3496</v>
      </c>
      <c r="W931" s="13" t="s">
        <v>800</v>
      </c>
      <c r="X931" s="13" t="s">
        <v>802</v>
      </c>
      <c r="Y931" s="2" t="s">
        <v>89</v>
      </c>
      <c r="Z931" s="13" t="s">
        <v>802</v>
      </c>
      <c r="AA931" s="2" t="s">
        <v>803</v>
      </c>
      <c r="AB931" s="3">
        <v>45387</v>
      </c>
      <c r="AC931" s="2" t="s">
        <v>332</v>
      </c>
    </row>
    <row r="932" spans="1:29" ht="75" customHeight="1" x14ac:dyDescent="0.25">
      <c r="A932" s="2">
        <v>2024</v>
      </c>
      <c r="B932" s="3">
        <v>45292</v>
      </c>
      <c r="C932" s="3">
        <v>45382</v>
      </c>
      <c r="D932" s="2" t="s">
        <v>75</v>
      </c>
      <c r="E932" s="7" t="s">
        <v>1503</v>
      </c>
      <c r="F932" s="5" t="s">
        <v>1531</v>
      </c>
      <c r="G932" s="8" t="s">
        <v>1532</v>
      </c>
      <c r="H932" s="16" t="s">
        <v>1533</v>
      </c>
      <c r="I932" s="17" t="s">
        <v>84</v>
      </c>
      <c r="J932" s="9" t="s">
        <v>1555</v>
      </c>
      <c r="K932" s="9" t="s">
        <v>391</v>
      </c>
      <c r="L932" s="9" t="s">
        <v>1556</v>
      </c>
      <c r="M932" s="2" t="s">
        <v>86</v>
      </c>
      <c r="N932" s="2" t="s">
        <v>332</v>
      </c>
      <c r="O932" s="5">
        <v>1</v>
      </c>
      <c r="P932" s="4">
        <v>45350</v>
      </c>
      <c r="Q932" s="4">
        <f t="shared" si="59"/>
        <v>45716</v>
      </c>
      <c r="R932" s="2" t="s">
        <v>332</v>
      </c>
      <c r="S932" s="15" t="s">
        <v>2830</v>
      </c>
      <c r="T932" s="12">
        <v>180</v>
      </c>
      <c r="U932" s="12">
        <f t="shared" si="58"/>
        <v>180</v>
      </c>
      <c r="V932" s="15" t="s">
        <v>3497</v>
      </c>
      <c r="W932" s="13" t="s">
        <v>800</v>
      </c>
      <c r="X932" s="13" t="s">
        <v>802</v>
      </c>
      <c r="Y932" s="2" t="s">
        <v>89</v>
      </c>
      <c r="Z932" s="13" t="s">
        <v>802</v>
      </c>
      <c r="AA932" s="2" t="s">
        <v>803</v>
      </c>
      <c r="AB932" s="3">
        <v>45387</v>
      </c>
      <c r="AC932" s="2" t="s">
        <v>332</v>
      </c>
    </row>
    <row r="933" spans="1:29" ht="75" customHeight="1" x14ac:dyDescent="0.25">
      <c r="A933" s="2">
        <v>2024</v>
      </c>
      <c r="B933" s="3">
        <v>45292</v>
      </c>
      <c r="C933" s="3">
        <v>45382</v>
      </c>
      <c r="D933" s="2" t="s">
        <v>75</v>
      </c>
      <c r="E933" s="7" t="s">
        <v>1504</v>
      </c>
      <c r="F933" s="5" t="s">
        <v>1531</v>
      </c>
      <c r="G933" s="8" t="s">
        <v>1532</v>
      </c>
      <c r="H933" s="16" t="s">
        <v>1533</v>
      </c>
      <c r="I933" s="17" t="s">
        <v>84</v>
      </c>
      <c r="J933" s="9" t="s">
        <v>1555</v>
      </c>
      <c r="K933" s="9" t="s">
        <v>391</v>
      </c>
      <c r="L933" s="9" t="s">
        <v>1556</v>
      </c>
      <c r="M933" s="2" t="s">
        <v>86</v>
      </c>
      <c r="N933" s="2" t="s">
        <v>332</v>
      </c>
      <c r="O933" s="5">
        <v>1</v>
      </c>
      <c r="P933" s="4">
        <v>45350</v>
      </c>
      <c r="Q933" s="4">
        <f t="shared" si="59"/>
        <v>45716</v>
      </c>
      <c r="R933" s="2" t="s">
        <v>332</v>
      </c>
      <c r="S933" s="15" t="s">
        <v>2831</v>
      </c>
      <c r="T933" s="12">
        <v>180</v>
      </c>
      <c r="U933" s="12">
        <f t="shared" si="58"/>
        <v>180</v>
      </c>
      <c r="V933" s="15" t="s">
        <v>3498</v>
      </c>
      <c r="W933" s="13" t="s">
        <v>800</v>
      </c>
      <c r="X933" s="13" t="s">
        <v>802</v>
      </c>
      <c r="Y933" s="2" t="s">
        <v>89</v>
      </c>
      <c r="Z933" s="13" t="s">
        <v>802</v>
      </c>
      <c r="AA933" s="2" t="s">
        <v>803</v>
      </c>
      <c r="AB933" s="3">
        <v>45387</v>
      </c>
      <c r="AC933" s="2" t="s">
        <v>332</v>
      </c>
    </row>
    <row r="934" spans="1:29" ht="75" customHeight="1" x14ac:dyDescent="0.25">
      <c r="A934" s="2">
        <v>2024</v>
      </c>
      <c r="B934" s="3">
        <v>45292</v>
      </c>
      <c r="C934" s="3">
        <v>45382</v>
      </c>
      <c r="D934" s="2" t="s">
        <v>75</v>
      </c>
      <c r="E934" s="7" t="s">
        <v>1505</v>
      </c>
      <c r="F934" s="5" t="s">
        <v>1531</v>
      </c>
      <c r="G934" s="8" t="s">
        <v>1532</v>
      </c>
      <c r="H934" s="16" t="s">
        <v>1533</v>
      </c>
      <c r="I934" s="17" t="s">
        <v>84</v>
      </c>
      <c r="J934" s="9" t="s">
        <v>1555</v>
      </c>
      <c r="K934" s="9" t="s">
        <v>391</v>
      </c>
      <c r="L934" s="9" t="s">
        <v>1556</v>
      </c>
      <c r="M934" s="2" t="s">
        <v>86</v>
      </c>
      <c r="N934" s="2" t="s">
        <v>332</v>
      </c>
      <c r="O934" s="5">
        <v>1</v>
      </c>
      <c r="P934" s="4">
        <v>45350</v>
      </c>
      <c r="Q934" s="4">
        <f t="shared" si="59"/>
        <v>45716</v>
      </c>
      <c r="R934" s="2" t="s">
        <v>332</v>
      </c>
      <c r="S934" s="15" t="s">
        <v>2832</v>
      </c>
      <c r="T934" s="12">
        <v>180</v>
      </c>
      <c r="U934" s="12">
        <f t="shared" si="58"/>
        <v>180</v>
      </c>
      <c r="V934" s="15" t="s">
        <v>3499</v>
      </c>
      <c r="W934" s="13" t="s">
        <v>800</v>
      </c>
      <c r="X934" s="13" t="s">
        <v>802</v>
      </c>
      <c r="Y934" s="2" t="s">
        <v>89</v>
      </c>
      <c r="Z934" s="13" t="s">
        <v>802</v>
      </c>
      <c r="AA934" s="2" t="s">
        <v>803</v>
      </c>
      <c r="AB934" s="3">
        <v>45387</v>
      </c>
      <c r="AC934" s="2" t="s">
        <v>332</v>
      </c>
    </row>
    <row r="935" spans="1:29" ht="75" customHeight="1" x14ac:dyDescent="0.25">
      <c r="A935" s="2">
        <v>2024</v>
      </c>
      <c r="B935" s="3">
        <v>45292</v>
      </c>
      <c r="C935" s="3">
        <v>45382</v>
      </c>
      <c r="D935" s="2" t="s">
        <v>75</v>
      </c>
      <c r="E935" s="7" t="s">
        <v>1506</v>
      </c>
      <c r="F935" s="5" t="s">
        <v>1531</v>
      </c>
      <c r="G935" s="8" t="s">
        <v>1532</v>
      </c>
      <c r="H935" s="16" t="s">
        <v>1533</v>
      </c>
      <c r="I935" s="17" t="s">
        <v>84</v>
      </c>
      <c r="J935" s="9" t="s">
        <v>1555</v>
      </c>
      <c r="K935" s="9" t="s">
        <v>391</v>
      </c>
      <c r="L935" s="9" t="s">
        <v>1556</v>
      </c>
      <c r="M935" s="2" t="s">
        <v>86</v>
      </c>
      <c r="N935" s="2" t="s">
        <v>332</v>
      </c>
      <c r="O935" s="5">
        <v>1</v>
      </c>
      <c r="P935" s="4">
        <v>45350</v>
      </c>
      <c r="Q935" s="4">
        <f t="shared" si="59"/>
        <v>45716</v>
      </c>
      <c r="R935" s="2" t="s">
        <v>332</v>
      </c>
      <c r="S935" s="15" t="s">
        <v>2833</v>
      </c>
      <c r="T935" s="12">
        <v>180</v>
      </c>
      <c r="U935" s="12">
        <f t="shared" si="58"/>
        <v>180</v>
      </c>
      <c r="V935" s="15" t="s">
        <v>3500</v>
      </c>
      <c r="W935" s="13" t="s">
        <v>800</v>
      </c>
      <c r="X935" s="13" t="s">
        <v>802</v>
      </c>
      <c r="Y935" s="2" t="s">
        <v>89</v>
      </c>
      <c r="Z935" s="13" t="s">
        <v>802</v>
      </c>
      <c r="AA935" s="2" t="s">
        <v>803</v>
      </c>
      <c r="AB935" s="3">
        <v>45387</v>
      </c>
      <c r="AC935" s="2" t="s">
        <v>332</v>
      </c>
    </row>
    <row r="936" spans="1:29" ht="75" customHeight="1" x14ac:dyDescent="0.25">
      <c r="A936" s="2">
        <v>2024</v>
      </c>
      <c r="B936" s="3">
        <v>45292</v>
      </c>
      <c r="C936" s="3">
        <v>45382</v>
      </c>
      <c r="D936" s="2" t="s">
        <v>75</v>
      </c>
      <c r="E936" s="7" t="s">
        <v>1507</v>
      </c>
      <c r="F936" s="5" t="s">
        <v>1531</v>
      </c>
      <c r="G936" s="8" t="s">
        <v>1532</v>
      </c>
      <c r="H936" s="16" t="s">
        <v>1533</v>
      </c>
      <c r="I936" s="17" t="s">
        <v>84</v>
      </c>
      <c r="J936" s="9" t="s">
        <v>472</v>
      </c>
      <c r="K936" s="9" t="s">
        <v>534</v>
      </c>
      <c r="L936" s="9" t="s">
        <v>345</v>
      </c>
      <c r="M936" s="2" t="s">
        <v>86</v>
      </c>
      <c r="N936" s="2" t="s">
        <v>332</v>
      </c>
      <c r="O936" s="5">
        <v>1</v>
      </c>
      <c r="P936" s="4">
        <v>45362</v>
      </c>
      <c r="Q936" s="4">
        <f t="shared" si="57"/>
        <v>45727</v>
      </c>
      <c r="R936" s="2" t="s">
        <v>332</v>
      </c>
      <c r="S936" s="15" t="s">
        <v>2834</v>
      </c>
      <c r="T936" s="12">
        <v>180</v>
      </c>
      <c r="U936" s="12">
        <f t="shared" si="58"/>
        <v>180</v>
      </c>
      <c r="V936" s="15" t="s">
        <v>3501</v>
      </c>
      <c r="W936" s="13" t="s">
        <v>800</v>
      </c>
      <c r="X936" s="13" t="s">
        <v>802</v>
      </c>
      <c r="Y936" s="2" t="s">
        <v>89</v>
      </c>
      <c r="Z936" s="13" t="s">
        <v>802</v>
      </c>
      <c r="AA936" s="2" t="s">
        <v>803</v>
      </c>
      <c r="AB936" s="3">
        <v>45387</v>
      </c>
      <c r="AC936" s="2" t="s">
        <v>332</v>
      </c>
    </row>
    <row r="937" spans="1:29" ht="75" customHeight="1" x14ac:dyDescent="0.25">
      <c r="A937" s="2">
        <v>2024</v>
      </c>
      <c r="B937" s="3">
        <v>45292</v>
      </c>
      <c r="C937" s="3">
        <v>45382</v>
      </c>
      <c r="D937" s="2" t="s">
        <v>75</v>
      </c>
      <c r="E937" s="7" t="s">
        <v>1508</v>
      </c>
      <c r="F937" s="5" t="s">
        <v>1531</v>
      </c>
      <c r="G937" s="8" t="s">
        <v>1532</v>
      </c>
      <c r="H937" s="16" t="s">
        <v>1533</v>
      </c>
      <c r="I937" s="17" t="s">
        <v>84</v>
      </c>
      <c r="J937" s="9" t="s">
        <v>1897</v>
      </c>
      <c r="K937" s="9" t="s">
        <v>534</v>
      </c>
      <c r="L937" s="9" t="s">
        <v>408</v>
      </c>
      <c r="M937" s="2" t="s">
        <v>86</v>
      </c>
      <c r="N937" s="2" t="s">
        <v>332</v>
      </c>
      <c r="O937" s="5">
        <v>1</v>
      </c>
      <c r="P937" s="4">
        <v>45362</v>
      </c>
      <c r="Q937" s="4">
        <f t="shared" si="57"/>
        <v>45727</v>
      </c>
      <c r="R937" s="2" t="s">
        <v>332</v>
      </c>
      <c r="S937" s="15" t="s">
        <v>2835</v>
      </c>
      <c r="T937" s="12">
        <v>180</v>
      </c>
      <c r="U937" s="12">
        <f t="shared" si="58"/>
        <v>180</v>
      </c>
      <c r="V937" s="15" t="s">
        <v>3502</v>
      </c>
      <c r="W937" s="13" t="s">
        <v>800</v>
      </c>
      <c r="X937" s="13" t="s">
        <v>802</v>
      </c>
      <c r="Y937" s="2" t="s">
        <v>89</v>
      </c>
      <c r="Z937" s="13" t="s">
        <v>802</v>
      </c>
      <c r="AA937" s="2" t="s">
        <v>803</v>
      </c>
      <c r="AB937" s="3">
        <v>45387</v>
      </c>
      <c r="AC937" s="2" t="s">
        <v>332</v>
      </c>
    </row>
    <row r="938" spans="1:29" ht="75" customHeight="1" x14ac:dyDescent="0.25">
      <c r="A938" s="2">
        <v>2024</v>
      </c>
      <c r="B938" s="3">
        <v>45292</v>
      </c>
      <c r="C938" s="3">
        <v>45382</v>
      </c>
      <c r="D938" s="2" t="s">
        <v>75</v>
      </c>
      <c r="E938" s="7" t="s">
        <v>1509</v>
      </c>
      <c r="F938" s="5" t="s">
        <v>1531</v>
      </c>
      <c r="G938" s="8" t="s">
        <v>1532</v>
      </c>
      <c r="H938" s="16" t="s">
        <v>1533</v>
      </c>
      <c r="I938" s="17" t="s">
        <v>84</v>
      </c>
      <c r="J938" s="9" t="s">
        <v>1898</v>
      </c>
      <c r="K938" s="9" t="s">
        <v>481</v>
      </c>
      <c r="L938" s="9" t="s">
        <v>1813</v>
      </c>
      <c r="M938" s="2" t="s">
        <v>87</v>
      </c>
      <c r="N938" s="2" t="s">
        <v>332</v>
      </c>
      <c r="O938" s="5">
        <v>1</v>
      </c>
      <c r="P938" s="4">
        <v>45362</v>
      </c>
      <c r="Q938" s="4">
        <f t="shared" si="57"/>
        <v>45727</v>
      </c>
      <c r="R938" s="2" t="s">
        <v>332</v>
      </c>
      <c r="S938" s="15" t="s">
        <v>2836</v>
      </c>
      <c r="T938" s="12">
        <v>180</v>
      </c>
      <c r="U938" s="12">
        <f t="shared" si="58"/>
        <v>180</v>
      </c>
      <c r="V938" s="15" t="s">
        <v>3503</v>
      </c>
      <c r="W938" s="13" t="s">
        <v>800</v>
      </c>
      <c r="X938" s="13" t="s">
        <v>802</v>
      </c>
      <c r="Y938" s="2" t="s">
        <v>89</v>
      </c>
      <c r="Z938" s="13" t="s">
        <v>802</v>
      </c>
      <c r="AA938" s="2" t="s">
        <v>803</v>
      </c>
      <c r="AB938" s="3">
        <v>45387</v>
      </c>
      <c r="AC938" s="2" t="s">
        <v>332</v>
      </c>
    </row>
    <row r="939" spans="1:29" ht="75" customHeight="1" x14ac:dyDescent="0.25">
      <c r="A939" s="2">
        <v>2024</v>
      </c>
      <c r="B939" s="3">
        <v>45292</v>
      </c>
      <c r="C939" s="3">
        <v>45382</v>
      </c>
      <c r="D939" s="2" t="s">
        <v>75</v>
      </c>
      <c r="E939" s="7" t="s">
        <v>1510</v>
      </c>
      <c r="F939" s="5" t="s">
        <v>1531</v>
      </c>
      <c r="G939" s="8" t="s">
        <v>1532</v>
      </c>
      <c r="H939" s="16" t="s">
        <v>1533</v>
      </c>
      <c r="I939" s="17" t="s">
        <v>84</v>
      </c>
      <c r="J939" s="9" t="s">
        <v>1899</v>
      </c>
      <c r="K939" s="9" t="s">
        <v>1900</v>
      </c>
      <c r="L939" s="9" t="s">
        <v>368</v>
      </c>
      <c r="M939" s="2" t="s">
        <v>87</v>
      </c>
      <c r="N939" s="2" t="s">
        <v>332</v>
      </c>
      <c r="O939" s="5">
        <v>1</v>
      </c>
      <c r="P939" s="4">
        <v>45362</v>
      </c>
      <c r="Q939" s="4">
        <f t="shared" si="57"/>
        <v>45727</v>
      </c>
      <c r="R939" s="2" t="s">
        <v>332</v>
      </c>
      <c r="S939" s="15" t="s">
        <v>2837</v>
      </c>
      <c r="T939" s="12">
        <v>13514.71</v>
      </c>
      <c r="U939" s="12">
        <f t="shared" si="58"/>
        <v>13514.71</v>
      </c>
      <c r="V939" s="15" t="s">
        <v>3504</v>
      </c>
      <c r="W939" s="13" t="s">
        <v>800</v>
      </c>
      <c r="X939" s="13" t="s">
        <v>802</v>
      </c>
      <c r="Y939" s="2" t="s">
        <v>89</v>
      </c>
      <c r="Z939" s="13" t="s">
        <v>802</v>
      </c>
      <c r="AA939" s="2" t="s">
        <v>803</v>
      </c>
      <c r="AB939" s="3">
        <v>45387</v>
      </c>
      <c r="AC939" s="2" t="s">
        <v>332</v>
      </c>
    </row>
    <row r="940" spans="1:29" ht="75" customHeight="1" x14ac:dyDescent="0.25">
      <c r="A940" s="2">
        <v>2024</v>
      </c>
      <c r="B940" s="3">
        <v>45292</v>
      </c>
      <c r="C940" s="3">
        <v>45382</v>
      </c>
      <c r="D940" s="2" t="s">
        <v>75</v>
      </c>
      <c r="E940" s="7" t="s">
        <v>1511</v>
      </c>
      <c r="F940" s="5" t="s">
        <v>1531</v>
      </c>
      <c r="G940" s="8" t="s">
        <v>1532</v>
      </c>
      <c r="H940" s="16" t="s">
        <v>1533</v>
      </c>
      <c r="I940" s="17" t="s">
        <v>84</v>
      </c>
      <c r="J940" s="9" t="s">
        <v>1901</v>
      </c>
      <c r="K940" s="9" t="s">
        <v>426</v>
      </c>
      <c r="L940" s="9" t="s">
        <v>1902</v>
      </c>
      <c r="M940" s="2" t="s">
        <v>87</v>
      </c>
      <c r="N940" s="2" t="s">
        <v>332</v>
      </c>
      <c r="O940" s="5">
        <v>1</v>
      </c>
      <c r="P940" s="4">
        <v>45363</v>
      </c>
      <c r="Q940" s="4">
        <f t="shared" si="57"/>
        <v>45728</v>
      </c>
      <c r="R940" s="2" t="s">
        <v>332</v>
      </c>
      <c r="S940" s="15" t="s">
        <v>2838</v>
      </c>
      <c r="T940" s="12">
        <v>180</v>
      </c>
      <c r="U940" s="12">
        <f t="shared" si="58"/>
        <v>180</v>
      </c>
      <c r="V940" s="15" t="s">
        <v>3505</v>
      </c>
      <c r="W940" s="13" t="s">
        <v>800</v>
      </c>
      <c r="X940" s="13" t="s">
        <v>802</v>
      </c>
      <c r="Y940" s="2" t="s">
        <v>89</v>
      </c>
      <c r="Z940" s="13" t="s">
        <v>802</v>
      </c>
      <c r="AA940" s="2" t="s">
        <v>803</v>
      </c>
      <c r="AB940" s="3">
        <v>45387</v>
      </c>
      <c r="AC940" s="2" t="s">
        <v>332</v>
      </c>
    </row>
    <row r="941" spans="1:29" ht="75" customHeight="1" x14ac:dyDescent="0.25">
      <c r="A941" s="2">
        <v>2024</v>
      </c>
      <c r="B941" s="3">
        <v>45292</v>
      </c>
      <c r="C941" s="3">
        <v>45382</v>
      </c>
      <c r="D941" s="2" t="s">
        <v>75</v>
      </c>
      <c r="E941" s="7" t="s">
        <v>1512</v>
      </c>
      <c r="F941" s="5" t="s">
        <v>1531</v>
      </c>
      <c r="G941" s="8" t="s">
        <v>1532</v>
      </c>
      <c r="H941" s="16" t="s">
        <v>1533</v>
      </c>
      <c r="I941" s="17" t="s">
        <v>84</v>
      </c>
      <c r="J941" s="9" t="s">
        <v>1903</v>
      </c>
      <c r="K941" s="9" t="s">
        <v>361</v>
      </c>
      <c r="L941" s="9" t="s">
        <v>328</v>
      </c>
      <c r="M941" s="2" t="s">
        <v>87</v>
      </c>
      <c r="N941" s="2" t="s">
        <v>332</v>
      </c>
      <c r="O941" s="5">
        <v>1</v>
      </c>
      <c r="P941" s="4">
        <v>45351</v>
      </c>
      <c r="Q941" s="4">
        <f t="shared" si="57"/>
        <v>45716</v>
      </c>
      <c r="R941" s="2" t="s">
        <v>332</v>
      </c>
      <c r="S941" s="15" t="s">
        <v>2839</v>
      </c>
      <c r="T941" s="12">
        <v>2582.5</v>
      </c>
      <c r="U941" s="12">
        <f t="shared" si="58"/>
        <v>2582.5</v>
      </c>
      <c r="V941" s="15" t="s">
        <v>793</v>
      </c>
      <c r="W941" s="13" t="s">
        <v>800</v>
      </c>
      <c r="X941" s="13" t="s">
        <v>802</v>
      </c>
      <c r="Y941" s="2" t="s">
        <v>89</v>
      </c>
      <c r="Z941" s="13" t="s">
        <v>802</v>
      </c>
      <c r="AA941" s="2" t="s">
        <v>803</v>
      </c>
      <c r="AB941" s="3">
        <v>45387</v>
      </c>
      <c r="AC941" s="2" t="s">
        <v>332</v>
      </c>
    </row>
    <row r="942" spans="1:29" ht="75" customHeight="1" x14ac:dyDescent="0.25">
      <c r="A942" s="2">
        <v>2024</v>
      </c>
      <c r="B942" s="3">
        <v>45292</v>
      </c>
      <c r="C942" s="3">
        <v>45382</v>
      </c>
      <c r="D942" s="2" t="s">
        <v>75</v>
      </c>
      <c r="E942" s="7" t="s">
        <v>1513</v>
      </c>
      <c r="F942" s="5" t="s">
        <v>1531</v>
      </c>
      <c r="G942" s="8" t="s">
        <v>1532</v>
      </c>
      <c r="H942" s="16" t="s">
        <v>1533</v>
      </c>
      <c r="I942" s="17" t="s">
        <v>84</v>
      </c>
      <c r="J942" s="9" t="s">
        <v>533</v>
      </c>
      <c r="K942" s="9" t="s">
        <v>380</v>
      </c>
      <c r="L942" s="9" t="s">
        <v>357</v>
      </c>
      <c r="M942" s="2" t="s">
        <v>86</v>
      </c>
      <c r="N942" s="2" t="s">
        <v>332</v>
      </c>
      <c r="O942" s="5">
        <v>1</v>
      </c>
      <c r="P942" s="4">
        <v>45373</v>
      </c>
      <c r="Q942" s="4">
        <f>P942+365</f>
        <v>45738</v>
      </c>
      <c r="R942" s="2" t="s">
        <v>332</v>
      </c>
      <c r="S942" s="15" t="s">
        <v>2840</v>
      </c>
      <c r="T942" s="12">
        <v>382.82</v>
      </c>
      <c r="U942" s="12">
        <f>T942</f>
        <v>382.82</v>
      </c>
      <c r="V942" s="15" t="s">
        <v>798</v>
      </c>
      <c r="W942" s="13" t="s">
        <v>800</v>
      </c>
      <c r="X942" s="13" t="s">
        <v>802</v>
      </c>
      <c r="Y942" s="2" t="s">
        <v>89</v>
      </c>
      <c r="Z942" s="13" t="s">
        <v>802</v>
      </c>
      <c r="AA942" s="2" t="s">
        <v>803</v>
      </c>
      <c r="AB942" s="3">
        <v>45387</v>
      </c>
      <c r="AC942" s="2" t="s">
        <v>332</v>
      </c>
    </row>
    <row r="943" spans="1:29" ht="75" customHeight="1" x14ac:dyDescent="0.25">
      <c r="A943" s="2">
        <v>2024</v>
      </c>
      <c r="B943" s="3">
        <v>45292</v>
      </c>
      <c r="C943" s="3">
        <v>45382</v>
      </c>
      <c r="D943" s="2" t="s">
        <v>75</v>
      </c>
      <c r="E943" s="7" t="s">
        <v>1514</v>
      </c>
      <c r="F943" s="5" t="s">
        <v>1531</v>
      </c>
      <c r="G943" s="8" t="s">
        <v>1532</v>
      </c>
      <c r="H943" s="16" t="s">
        <v>1533</v>
      </c>
      <c r="I943" s="17" t="s">
        <v>84</v>
      </c>
      <c r="J943" s="9" t="s">
        <v>1863</v>
      </c>
      <c r="K943" s="9" t="s">
        <v>354</v>
      </c>
      <c r="L943" s="9" t="s">
        <v>368</v>
      </c>
      <c r="M943" s="2" t="s">
        <v>86</v>
      </c>
      <c r="N943" s="2" t="s">
        <v>332</v>
      </c>
      <c r="O943" s="5">
        <v>1</v>
      </c>
      <c r="P943" s="4">
        <v>45364</v>
      </c>
      <c r="Q943" s="4">
        <f t="shared" si="57"/>
        <v>45729</v>
      </c>
      <c r="R943" s="2" t="s">
        <v>332</v>
      </c>
      <c r="S943" s="15" t="s">
        <v>2841</v>
      </c>
      <c r="T943" s="12">
        <v>1125.6099999999999</v>
      </c>
      <c r="U943" s="12">
        <f t="shared" si="58"/>
        <v>1125.6099999999999</v>
      </c>
      <c r="V943" s="15" t="s">
        <v>3506</v>
      </c>
      <c r="W943" s="13" t="s">
        <v>800</v>
      </c>
      <c r="X943" s="13" t="s">
        <v>802</v>
      </c>
      <c r="Y943" s="2" t="s">
        <v>89</v>
      </c>
      <c r="Z943" s="13" t="s">
        <v>802</v>
      </c>
      <c r="AA943" s="2" t="s">
        <v>803</v>
      </c>
      <c r="AB943" s="3">
        <v>45387</v>
      </c>
      <c r="AC943" s="2" t="s">
        <v>332</v>
      </c>
    </row>
    <row r="944" spans="1:29" ht="75" customHeight="1" x14ac:dyDescent="0.25">
      <c r="A944" s="2">
        <v>2024</v>
      </c>
      <c r="B944" s="3">
        <v>45292</v>
      </c>
      <c r="C944" s="3">
        <v>45382</v>
      </c>
      <c r="D944" s="2" t="s">
        <v>75</v>
      </c>
      <c r="E944" s="7" t="s">
        <v>1515</v>
      </c>
      <c r="F944" s="5" t="s">
        <v>1531</v>
      </c>
      <c r="G944" s="8" t="s">
        <v>1532</v>
      </c>
      <c r="H944" s="16" t="s">
        <v>1533</v>
      </c>
      <c r="I944" s="17" t="s">
        <v>84</v>
      </c>
      <c r="J944" s="9" t="s">
        <v>1863</v>
      </c>
      <c r="K944" s="9" t="s">
        <v>354</v>
      </c>
      <c r="L944" s="9" t="s">
        <v>368</v>
      </c>
      <c r="M944" s="2" t="s">
        <v>86</v>
      </c>
      <c r="N944" s="2" t="s">
        <v>332</v>
      </c>
      <c r="O944" s="5">
        <v>1</v>
      </c>
      <c r="P944" s="4">
        <v>45364</v>
      </c>
      <c r="Q944" s="4">
        <f t="shared" si="57"/>
        <v>45729</v>
      </c>
      <c r="R944" s="2" t="s">
        <v>332</v>
      </c>
      <c r="S944" s="15" t="s">
        <v>2842</v>
      </c>
      <c r="T944" s="12">
        <v>5994.61</v>
      </c>
      <c r="U944" s="12">
        <f t="shared" si="58"/>
        <v>5994.61</v>
      </c>
      <c r="V944" s="15" t="s">
        <v>3507</v>
      </c>
      <c r="W944" s="13" t="s">
        <v>800</v>
      </c>
      <c r="X944" s="13" t="s">
        <v>802</v>
      </c>
      <c r="Y944" s="2" t="s">
        <v>89</v>
      </c>
      <c r="Z944" s="13" t="s">
        <v>802</v>
      </c>
      <c r="AA944" s="2" t="s">
        <v>803</v>
      </c>
      <c r="AB944" s="3">
        <v>45387</v>
      </c>
      <c r="AC944" s="2" t="s">
        <v>332</v>
      </c>
    </row>
    <row r="945" spans="1:29" ht="75" customHeight="1" x14ac:dyDescent="0.25">
      <c r="A945" s="2">
        <v>2024</v>
      </c>
      <c r="B945" s="3">
        <v>45292</v>
      </c>
      <c r="C945" s="3">
        <v>45382</v>
      </c>
      <c r="D945" s="2" t="s">
        <v>75</v>
      </c>
      <c r="E945" s="7" t="s">
        <v>1516</v>
      </c>
      <c r="F945" s="5" t="s">
        <v>1531</v>
      </c>
      <c r="G945" s="8" t="s">
        <v>1532</v>
      </c>
      <c r="H945" s="16" t="s">
        <v>1533</v>
      </c>
      <c r="I945" s="17" t="s">
        <v>84</v>
      </c>
      <c r="J945" s="9" t="s">
        <v>1904</v>
      </c>
      <c r="K945" s="9" t="s">
        <v>513</v>
      </c>
      <c r="L945" s="9" t="s">
        <v>334</v>
      </c>
      <c r="M945" s="2" t="s">
        <v>87</v>
      </c>
      <c r="N945" s="2" t="s">
        <v>332</v>
      </c>
      <c r="O945" s="5">
        <v>1</v>
      </c>
      <c r="P945" s="4">
        <v>45364</v>
      </c>
      <c r="Q945" s="4">
        <f t="shared" si="57"/>
        <v>45729</v>
      </c>
      <c r="R945" s="2" t="s">
        <v>332</v>
      </c>
      <c r="S945" s="15" t="s">
        <v>2843</v>
      </c>
      <c r="T945" s="12">
        <v>680.3</v>
      </c>
      <c r="U945" s="12">
        <f t="shared" si="58"/>
        <v>680.3</v>
      </c>
      <c r="V945" s="15" t="s">
        <v>637</v>
      </c>
      <c r="W945" s="13" t="s">
        <v>800</v>
      </c>
      <c r="X945" s="13" t="s">
        <v>802</v>
      </c>
      <c r="Y945" s="2" t="s">
        <v>89</v>
      </c>
      <c r="Z945" s="13" t="s">
        <v>802</v>
      </c>
      <c r="AA945" s="2" t="s">
        <v>803</v>
      </c>
      <c r="AB945" s="3">
        <v>45387</v>
      </c>
      <c r="AC945" s="2" t="s">
        <v>332</v>
      </c>
    </row>
    <row r="946" spans="1:29" ht="75" customHeight="1" x14ac:dyDescent="0.25">
      <c r="A946" s="2">
        <v>2024</v>
      </c>
      <c r="B946" s="3">
        <v>45292</v>
      </c>
      <c r="C946" s="3">
        <v>45382</v>
      </c>
      <c r="D946" s="2" t="s">
        <v>75</v>
      </c>
      <c r="E946" s="7" t="s">
        <v>1517</v>
      </c>
      <c r="F946" s="5" t="s">
        <v>1531</v>
      </c>
      <c r="G946" s="8" t="s">
        <v>1532</v>
      </c>
      <c r="H946" s="16" t="s">
        <v>1533</v>
      </c>
      <c r="I946" s="17" t="s">
        <v>84</v>
      </c>
      <c r="J946" s="9" t="s">
        <v>1905</v>
      </c>
      <c r="K946" s="9" t="s">
        <v>334</v>
      </c>
      <c r="L946" s="9" t="s">
        <v>516</v>
      </c>
      <c r="M946" s="2" t="s">
        <v>87</v>
      </c>
      <c r="N946" s="2" t="s">
        <v>332</v>
      </c>
      <c r="O946" s="5">
        <v>1</v>
      </c>
      <c r="P946" s="4">
        <v>45363</v>
      </c>
      <c r="Q946" s="4">
        <f t="shared" si="57"/>
        <v>45728</v>
      </c>
      <c r="R946" s="2" t="s">
        <v>332</v>
      </c>
      <c r="S946" s="15" t="s">
        <v>2844</v>
      </c>
      <c r="T946" s="12">
        <v>500</v>
      </c>
      <c r="U946" s="12">
        <f t="shared" si="58"/>
        <v>500</v>
      </c>
      <c r="V946" s="15" t="s">
        <v>794</v>
      </c>
      <c r="W946" s="13" t="s">
        <v>800</v>
      </c>
      <c r="X946" s="13" t="s">
        <v>802</v>
      </c>
      <c r="Y946" s="2" t="s">
        <v>89</v>
      </c>
      <c r="Z946" s="13" t="s">
        <v>802</v>
      </c>
      <c r="AA946" s="2" t="s">
        <v>803</v>
      </c>
      <c r="AB946" s="3">
        <v>45387</v>
      </c>
      <c r="AC946" s="2" t="s">
        <v>332</v>
      </c>
    </row>
    <row r="947" spans="1:29" ht="75" customHeight="1" x14ac:dyDescent="0.25">
      <c r="A947" s="2">
        <v>2024</v>
      </c>
      <c r="B947" s="3">
        <v>45292</v>
      </c>
      <c r="C947" s="3">
        <v>45382</v>
      </c>
      <c r="D947" s="2" t="s">
        <v>75</v>
      </c>
      <c r="E947" s="7" t="s">
        <v>1518</v>
      </c>
      <c r="F947" s="5" t="s">
        <v>1531</v>
      </c>
      <c r="G947" s="8" t="s">
        <v>1532</v>
      </c>
      <c r="H947" s="16" t="s">
        <v>1533</v>
      </c>
      <c r="I947" s="17" t="s">
        <v>84</v>
      </c>
      <c r="J947" s="9" t="s">
        <v>1860</v>
      </c>
      <c r="K947" s="9" t="s">
        <v>354</v>
      </c>
      <c r="L947" s="9" t="s">
        <v>368</v>
      </c>
      <c r="M947" s="2" t="s">
        <v>86</v>
      </c>
      <c r="N947" s="2" t="s">
        <v>332</v>
      </c>
      <c r="O947" s="5">
        <v>1</v>
      </c>
      <c r="P947" s="4">
        <v>45363</v>
      </c>
      <c r="Q947" s="4">
        <f t="shared" si="57"/>
        <v>45728</v>
      </c>
      <c r="R947" s="2" t="s">
        <v>332</v>
      </c>
      <c r="S947" s="15" t="s">
        <v>2845</v>
      </c>
      <c r="T947" s="12">
        <v>180</v>
      </c>
      <c r="U947" s="12">
        <f t="shared" si="58"/>
        <v>180</v>
      </c>
      <c r="V947" s="15" t="s">
        <v>3508</v>
      </c>
      <c r="W947" s="13" t="s">
        <v>800</v>
      </c>
      <c r="X947" s="13" t="s">
        <v>802</v>
      </c>
      <c r="Y947" s="2" t="s">
        <v>89</v>
      </c>
      <c r="Z947" s="13" t="s">
        <v>802</v>
      </c>
      <c r="AA947" s="2" t="s">
        <v>803</v>
      </c>
      <c r="AB947" s="3">
        <v>45387</v>
      </c>
      <c r="AC947" s="2" t="s">
        <v>332</v>
      </c>
    </row>
    <row r="948" spans="1:29" ht="75" customHeight="1" x14ac:dyDescent="0.25">
      <c r="A948" s="2">
        <v>2024</v>
      </c>
      <c r="B948" s="3">
        <v>45292</v>
      </c>
      <c r="C948" s="3">
        <v>45382</v>
      </c>
      <c r="D948" s="2" t="s">
        <v>75</v>
      </c>
      <c r="E948" s="7" t="s">
        <v>1519</v>
      </c>
      <c r="F948" s="5" t="s">
        <v>1531</v>
      </c>
      <c r="G948" s="8" t="s">
        <v>1532</v>
      </c>
      <c r="H948" s="16" t="s">
        <v>1533</v>
      </c>
      <c r="I948" s="17" t="s">
        <v>84</v>
      </c>
      <c r="J948" s="9" t="s">
        <v>1540</v>
      </c>
      <c r="K948" s="9" t="s">
        <v>334</v>
      </c>
      <c r="L948" s="9" t="s">
        <v>1906</v>
      </c>
      <c r="M948" s="2" t="s">
        <v>86</v>
      </c>
      <c r="N948" s="2" t="s">
        <v>332</v>
      </c>
      <c r="O948" s="5">
        <v>1</v>
      </c>
      <c r="P948" s="4">
        <v>45371</v>
      </c>
      <c r="Q948" s="4">
        <f t="shared" si="57"/>
        <v>45736</v>
      </c>
      <c r="R948" s="2" t="s">
        <v>332</v>
      </c>
      <c r="S948" s="15" t="s">
        <v>2846</v>
      </c>
      <c r="T948" s="12">
        <v>180</v>
      </c>
      <c r="U948" s="12">
        <f t="shared" si="58"/>
        <v>180</v>
      </c>
      <c r="V948" s="15" t="s">
        <v>3509</v>
      </c>
      <c r="W948" s="13" t="s">
        <v>800</v>
      </c>
      <c r="X948" s="13" t="s">
        <v>802</v>
      </c>
      <c r="Y948" s="2" t="s">
        <v>89</v>
      </c>
      <c r="Z948" s="13" t="s">
        <v>802</v>
      </c>
      <c r="AA948" s="2" t="s">
        <v>803</v>
      </c>
      <c r="AB948" s="3">
        <v>45387</v>
      </c>
      <c r="AC948" s="2" t="s">
        <v>332</v>
      </c>
    </row>
    <row r="949" spans="1:29" ht="75" customHeight="1" x14ac:dyDescent="0.25">
      <c r="A949" s="2">
        <v>2024</v>
      </c>
      <c r="B949" s="3">
        <v>45292</v>
      </c>
      <c r="C949" s="3">
        <v>45382</v>
      </c>
      <c r="D949" s="2" t="s">
        <v>75</v>
      </c>
      <c r="E949" s="7" t="s">
        <v>1520</v>
      </c>
      <c r="F949" s="5" t="s">
        <v>1531</v>
      </c>
      <c r="G949" s="8" t="s">
        <v>1532</v>
      </c>
      <c r="H949" s="16" t="s">
        <v>1533</v>
      </c>
      <c r="I949" s="17" t="s">
        <v>84</v>
      </c>
      <c r="J949" s="9" t="s">
        <v>519</v>
      </c>
      <c r="K949" s="9" t="s">
        <v>518</v>
      </c>
      <c r="L949" s="9" t="s">
        <v>361</v>
      </c>
      <c r="M949" s="2" t="s">
        <v>86</v>
      </c>
      <c r="N949" s="2" t="s">
        <v>332</v>
      </c>
      <c r="O949" s="5">
        <v>1</v>
      </c>
      <c r="P949" s="4">
        <v>45371</v>
      </c>
      <c r="Q949" s="4">
        <f t="shared" si="57"/>
        <v>45736</v>
      </c>
      <c r="R949" s="2" t="s">
        <v>332</v>
      </c>
      <c r="S949" s="15" t="s">
        <v>2847</v>
      </c>
      <c r="T949" s="12">
        <v>973.7</v>
      </c>
      <c r="U949" s="12">
        <f t="shared" si="58"/>
        <v>973.7</v>
      </c>
      <c r="V949" s="15" t="s">
        <v>700</v>
      </c>
      <c r="W949" s="13" t="s">
        <v>800</v>
      </c>
      <c r="X949" s="13" t="s">
        <v>802</v>
      </c>
      <c r="Y949" s="2" t="s">
        <v>89</v>
      </c>
      <c r="Z949" s="13" t="s">
        <v>802</v>
      </c>
      <c r="AA949" s="2" t="s">
        <v>803</v>
      </c>
      <c r="AB949" s="3">
        <v>45387</v>
      </c>
      <c r="AC949" s="2" t="s">
        <v>332</v>
      </c>
    </row>
    <row r="950" spans="1:29" ht="75" customHeight="1" x14ac:dyDescent="0.25">
      <c r="A950" s="2">
        <v>2024</v>
      </c>
      <c r="B950" s="3">
        <v>45292</v>
      </c>
      <c r="C950" s="3">
        <v>45382</v>
      </c>
      <c r="D950" s="2" t="s">
        <v>75</v>
      </c>
      <c r="E950" s="7" t="s">
        <v>1521</v>
      </c>
      <c r="F950" s="5" t="s">
        <v>1531</v>
      </c>
      <c r="G950" s="8" t="s">
        <v>1532</v>
      </c>
      <c r="H950" s="16" t="s">
        <v>1533</v>
      </c>
      <c r="I950" s="17" t="s">
        <v>84</v>
      </c>
      <c r="J950" s="9" t="s">
        <v>570</v>
      </c>
      <c r="K950" s="9" t="s">
        <v>571</v>
      </c>
      <c r="L950" s="9" t="s">
        <v>445</v>
      </c>
      <c r="M950" s="2" t="s">
        <v>86</v>
      </c>
      <c r="N950" s="2" t="s">
        <v>332</v>
      </c>
      <c r="O950" s="5">
        <v>1</v>
      </c>
      <c r="P950" s="4">
        <v>45371</v>
      </c>
      <c r="Q950" s="4">
        <f t="shared" si="57"/>
        <v>45736</v>
      </c>
      <c r="R950" s="2" t="s">
        <v>332</v>
      </c>
      <c r="S950" s="15" t="s">
        <v>2848</v>
      </c>
      <c r="T950" s="12">
        <v>257.85000000000002</v>
      </c>
      <c r="U950" s="12">
        <f t="shared" si="58"/>
        <v>257.85000000000002</v>
      </c>
      <c r="V950" s="15" t="s">
        <v>796</v>
      </c>
      <c r="W950" s="13" t="s">
        <v>800</v>
      </c>
      <c r="X950" s="13" t="s">
        <v>802</v>
      </c>
      <c r="Y950" s="2" t="s">
        <v>89</v>
      </c>
      <c r="Z950" s="13" t="s">
        <v>802</v>
      </c>
      <c r="AA950" s="2" t="s">
        <v>803</v>
      </c>
      <c r="AB950" s="3">
        <v>45387</v>
      </c>
      <c r="AC950" s="2" t="s">
        <v>332</v>
      </c>
    </row>
    <row r="951" spans="1:29" ht="75" customHeight="1" x14ac:dyDescent="0.25">
      <c r="A951" s="2">
        <v>2024</v>
      </c>
      <c r="B951" s="3">
        <v>45292</v>
      </c>
      <c r="C951" s="3">
        <v>45382</v>
      </c>
      <c r="D951" s="2" t="s">
        <v>75</v>
      </c>
      <c r="E951" s="7" t="s">
        <v>1522</v>
      </c>
      <c r="F951" s="5" t="s">
        <v>1531</v>
      </c>
      <c r="G951" s="8" t="s">
        <v>1532</v>
      </c>
      <c r="H951" s="16" t="s">
        <v>1533</v>
      </c>
      <c r="I951" s="17" t="s">
        <v>84</v>
      </c>
      <c r="J951" s="9" t="s">
        <v>379</v>
      </c>
      <c r="K951" s="9" t="s">
        <v>330</v>
      </c>
      <c r="L951" s="9" t="s">
        <v>408</v>
      </c>
      <c r="M951" s="2" t="s">
        <v>86</v>
      </c>
      <c r="N951" s="2" t="s">
        <v>332</v>
      </c>
      <c r="O951" s="5">
        <v>1</v>
      </c>
      <c r="P951" s="4">
        <v>45372</v>
      </c>
      <c r="Q951" s="4">
        <f>P951+365</f>
        <v>45737</v>
      </c>
      <c r="R951" s="2" t="s">
        <v>332</v>
      </c>
      <c r="S951" s="15" t="s">
        <v>2849</v>
      </c>
      <c r="T951" s="12">
        <v>180</v>
      </c>
      <c r="U951" s="12">
        <f t="shared" si="58"/>
        <v>180</v>
      </c>
      <c r="V951" s="15" t="s">
        <v>3510</v>
      </c>
      <c r="W951" s="13" t="s">
        <v>800</v>
      </c>
      <c r="X951" s="13" t="s">
        <v>802</v>
      </c>
      <c r="Y951" s="2" t="s">
        <v>89</v>
      </c>
      <c r="Z951" s="13" t="s">
        <v>802</v>
      </c>
      <c r="AA951" s="2" t="s">
        <v>803</v>
      </c>
      <c r="AB951" s="3">
        <v>45387</v>
      </c>
      <c r="AC951" s="2" t="s">
        <v>332</v>
      </c>
    </row>
    <row r="952" spans="1:29" ht="75" customHeight="1" x14ac:dyDescent="0.25">
      <c r="A952" s="2">
        <v>2024</v>
      </c>
      <c r="B952" s="3">
        <v>45292</v>
      </c>
      <c r="C952" s="3">
        <v>45382</v>
      </c>
      <c r="D952" s="2" t="s">
        <v>75</v>
      </c>
      <c r="E952" s="7" t="s">
        <v>1523</v>
      </c>
      <c r="F952" s="5" t="s">
        <v>1531</v>
      </c>
      <c r="G952" s="8" t="s">
        <v>1532</v>
      </c>
      <c r="H952" s="16" t="s">
        <v>1533</v>
      </c>
      <c r="I952" s="17" t="s">
        <v>84</v>
      </c>
      <c r="J952" s="9" t="s">
        <v>1907</v>
      </c>
      <c r="K952" s="9" t="s">
        <v>569</v>
      </c>
      <c r="L952" s="9" t="s">
        <v>461</v>
      </c>
      <c r="M952" s="2" t="s">
        <v>87</v>
      </c>
      <c r="N952" s="2" t="s">
        <v>332</v>
      </c>
      <c r="O952" s="5">
        <v>1</v>
      </c>
      <c r="P952" s="4">
        <v>45376</v>
      </c>
      <c r="Q952" s="4">
        <f>P952+365</f>
        <v>45741</v>
      </c>
      <c r="R952" s="2" t="s">
        <v>332</v>
      </c>
      <c r="S952" s="15" t="s">
        <v>2850</v>
      </c>
      <c r="T952" s="12">
        <v>2407.87</v>
      </c>
      <c r="U952" s="12">
        <f t="shared" si="58"/>
        <v>2407.87</v>
      </c>
      <c r="V952" s="15" t="s">
        <v>795</v>
      </c>
      <c r="W952" s="13" t="s">
        <v>800</v>
      </c>
      <c r="X952" s="13" t="s">
        <v>802</v>
      </c>
      <c r="Y952" s="2" t="s">
        <v>89</v>
      </c>
      <c r="Z952" s="13" t="s">
        <v>802</v>
      </c>
      <c r="AA952" s="2" t="s">
        <v>803</v>
      </c>
      <c r="AB952" s="3">
        <v>45387</v>
      </c>
      <c r="AC952" s="2" t="s">
        <v>332</v>
      </c>
    </row>
    <row r="953" spans="1:29" ht="75" customHeight="1" x14ac:dyDescent="0.25">
      <c r="A953" s="2">
        <v>2024</v>
      </c>
      <c r="B953" s="3">
        <v>45292</v>
      </c>
      <c r="C953" s="3">
        <v>45382</v>
      </c>
      <c r="D953" s="2" t="s">
        <v>75</v>
      </c>
      <c r="E953" s="7" t="s">
        <v>1524</v>
      </c>
      <c r="F953" s="5" t="s">
        <v>1531</v>
      </c>
      <c r="G953" s="8" t="s">
        <v>1532</v>
      </c>
      <c r="H953" s="16" t="s">
        <v>1533</v>
      </c>
      <c r="I953" s="17" t="s">
        <v>84</v>
      </c>
      <c r="J953" s="9" t="s">
        <v>535</v>
      </c>
      <c r="K953" s="9" t="s">
        <v>345</v>
      </c>
      <c r="L953" s="9" t="s">
        <v>384</v>
      </c>
      <c r="M953" s="2" t="s">
        <v>86</v>
      </c>
      <c r="N953" s="2" t="s">
        <v>332</v>
      </c>
      <c r="O953" s="5">
        <v>1</v>
      </c>
      <c r="P953" s="4">
        <v>45372</v>
      </c>
      <c r="Q953" s="4">
        <f>P953+365</f>
        <v>45737</v>
      </c>
      <c r="R953" s="2" t="s">
        <v>332</v>
      </c>
      <c r="S953" s="15" t="s">
        <v>2851</v>
      </c>
      <c r="T953" s="12">
        <v>180</v>
      </c>
      <c r="U953" s="12">
        <f t="shared" si="58"/>
        <v>180</v>
      </c>
      <c r="V953" s="15" t="s">
        <v>3511</v>
      </c>
      <c r="W953" s="13" t="s">
        <v>800</v>
      </c>
      <c r="X953" s="13" t="s">
        <v>802</v>
      </c>
      <c r="Y953" s="2" t="s">
        <v>89</v>
      </c>
      <c r="Z953" s="13" t="s">
        <v>802</v>
      </c>
      <c r="AA953" s="2" t="s">
        <v>803</v>
      </c>
      <c r="AB953" s="3">
        <v>45387</v>
      </c>
      <c r="AC953" s="2" t="s">
        <v>332</v>
      </c>
    </row>
    <row r="954" spans="1:29" ht="75" customHeight="1" x14ac:dyDescent="0.25">
      <c r="A954" s="2">
        <v>2024</v>
      </c>
      <c r="B954" s="3">
        <v>45292</v>
      </c>
      <c r="C954" s="3">
        <v>45382</v>
      </c>
      <c r="D954" s="2" t="s">
        <v>75</v>
      </c>
      <c r="E954" s="7" t="s">
        <v>1525</v>
      </c>
      <c r="F954" s="5" t="s">
        <v>1531</v>
      </c>
      <c r="G954" s="8" t="s">
        <v>1532</v>
      </c>
      <c r="H954" s="16" t="s">
        <v>1533</v>
      </c>
      <c r="I954" s="17" t="s">
        <v>84</v>
      </c>
      <c r="J954" s="9" t="s">
        <v>1908</v>
      </c>
      <c r="K954" s="9" t="s">
        <v>368</v>
      </c>
      <c r="L954" s="9" t="s">
        <v>371</v>
      </c>
      <c r="M954" s="2" t="s">
        <v>86</v>
      </c>
      <c r="N954" s="2" t="s">
        <v>332</v>
      </c>
      <c r="O954" s="5">
        <v>1</v>
      </c>
      <c r="P954" s="4">
        <v>45377</v>
      </c>
      <c r="Q954" s="4">
        <f>P954+365</f>
        <v>45742</v>
      </c>
      <c r="R954" s="2" t="s">
        <v>332</v>
      </c>
      <c r="S954" s="15" t="s">
        <v>2852</v>
      </c>
      <c r="T954" s="12">
        <v>180</v>
      </c>
      <c r="U954" s="12">
        <f t="shared" si="58"/>
        <v>180</v>
      </c>
      <c r="V954" s="15" t="s">
        <v>3512</v>
      </c>
      <c r="W954" s="13" t="s">
        <v>800</v>
      </c>
      <c r="X954" s="13" t="s">
        <v>802</v>
      </c>
      <c r="Y954" s="2" t="s">
        <v>89</v>
      </c>
      <c r="Z954" s="13" t="s">
        <v>802</v>
      </c>
      <c r="AA954" s="2" t="s">
        <v>803</v>
      </c>
      <c r="AB954" s="3">
        <v>45387</v>
      </c>
      <c r="AC954" s="2" t="s">
        <v>332</v>
      </c>
    </row>
    <row r="955" spans="1:29" ht="75" customHeight="1" x14ac:dyDescent="0.25">
      <c r="A955" s="2">
        <v>2024</v>
      </c>
      <c r="B955" s="3">
        <v>45292</v>
      </c>
      <c r="C955" s="3">
        <v>45382</v>
      </c>
      <c r="D955" s="2" t="s">
        <v>75</v>
      </c>
      <c r="E955" s="7" t="s">
        <v>1526</v>
      </c>
      <c r="F955" s="5" t="s">
        <v>1531</v>
      </c>
      <c r="G955" s="8" t="s">
        <v>1532</v>
      </c>
      <c r="H955" s="16" t="s">
        <v>1533</v>
      </c>
      <c r="I955" s="17" t="s">
        <v>84</v>
      </c>
      <c r="J955" s="9" t="s">
        <v>1909</v>
      </c>
      <c r="K955" s="9" t="s">
        <v>387</v>
      </c>
      <c r="L955" s="9" t="s">
        <v>1704</v>
      </c>
      <c r="M955" s="2" t="s">
        <v>87</v>
      </c>
      <c r="N955" s="2" t="s">
        <v>332</v>
      </c>
      <c r="O955" s="5">
        <v>1</v>
      </c>
      <c r="P955" s="4">
        <v>45341</v>
      </c>
      <c r="Q955" s="4">
        <f>P955+366</f>
        <v>45707</v>
      </c>
      <c r="R955" s="2" t="s">
        <v>332</v>
      </c>
      <c r="S955" s="15" t="s">
        <v>2853</v>
      </c>
      <c r="T955" s="12">
        <v>180</v>
      </c>
      <c r="U955" s="12">
        <f t="shared" si="58"/>
        <v>180</v>
      </c>
      <c r="V955" s="15" t="s">
        <v>3513</v>
      </c>
      <c r="W955" s="13" t="s">
        <v>800</v>
      </c>
      <c r="X955" s="13" t="s">
        <v>802</v>
      </c>
      <c r="Y955" s="2" t="s">
        <v>89</v>
      </c>
      <c r="Z955" s="13" t="s">
        <v>802</v>
      </c>
      <c r="AA955" s="2" t="s">
        <v>803</v>
      </c>
      <c r="AB955" s="3">
        <v>45387</v>
      </c>
      <c r="AC955" s="2" t="s">
        <v>332</v>
      </c>
    </row>
    <row r="956" spans="1:29" ht="75" customHeight="1" x14ac:dyDescent="0.25">
      <c r="A956" s="2">
        <v>2024</v>
      </c>
      <c r="B956" s="3">
        <v>45292</v>
      </c>
      <c r="C956" s="3">
        <v>45382</v>
      </c>
      <c r="D956" s="2" t="s">
        <v>75</v>
      </c>
      <c r="E956" s="7" t="s">
        <v>1527</v>
      </c>
      <c r="F956" s="5" t="s">
        <v>1531</v>
      </c>
      <c r="G956" s="8" t="s">
        <v>1532</v>
      </c>
      <c r="H956" s="16" t="s">
        <v>1533</v>
      </c>
      <c r="I956" s="17" t="s">
        <v>84</v>
      </c>
      <c r="J956" s="9" t="s">
        <v>1822</v>
      </c>
      <c r="K956" s="9" t="s">
        <v>426</v>
      </c>
      <c r="L956" s="9" t="s">
        <v>345</v>
      </c>
      <c r="M956" s="2" t="s">
        <v>86</v>
      </c>
      <c r="N956" s="2" t="s">
        <v>332</v>
      </c>
      <c r="O956" s="5">
        <v>1</v>
      </c>
      <c r="P956" s="4">
        <v>45372</v>
      </c>
      <c r="Q956" s="4">
        <f t="shared" ref="Q956:Q958" si="60">P956+365</f>
        <v>45737</v>
      </c>
      <c r="R956" s="2" t="s">
        <v>332</v>
      </c>
      <c r="S956" s="15" t="s">
        <v>2854</v>
      </c>
      <c r="T956" s="12">
        <v>180</v>
      </c>
      <c r="U956" s="12">
        <f t="shared" si="58"/>
        <v>180</v>
      </c>
      <c r="V956" s="15" t="s">
        <v>3514</v>
      </c>
      <c r="W956" s="13" t="s">
        <v>800</v>
      </c>
      <c r="X956" s="13" t="s">
        <v>802</v>
      </c>
      <c r="Y956" s="2" t="s">
        <v>89</v>
      </c>
      <c r="Z956" s="13" t="s">
        <v>802</v>
      </c>
      <c r="AA956" s="2" t="s">
        <v>803</v>
      </c>
      <c r="AB956" s="3">
        <v>45387</v>
      </c>
      <c r="AC956" s="2" t="s">
        <v>332</v>
      </c>
    </row>
    <row r="957" spans="1:29" ht="75" customHeight="1" x14ac:dyDescent="0.25">
      <c r="A957" s="2">
        <v>2024</v>
      </c>
      <c r="B957" s="3">
        <v>45292</v>
      </c>
      <c r="C957" s="3">
        <v>45382</v>
      </c>
      <c r="D957" s="2" t="s">
        <v>75</v>
      </c>
      <c r="E957" s="7" t="s">
        <v>1528</v>
      </c>
      <c r="F957" s="5" t="s">
        <v>1531</v>
      </c>
      <c r="G957" s="8" t="s">
        <v>1532</v>
      </c>
      <c r="H957" s="16" t="s">
        <v>1533</v>
      </c>
      <c r="I957" s="17" t="s">
        <v>84</v>
      </c>
      <c r="J957" s="9" t="s">
        <v>1910</v>
      </c>
      <c r="K957" s="9" t="s">
        <v>516</v>
      </c>
      <c r="L957" s="9" t="s">
        <v>334</v>
      </c>
      <c r="M957" s="2" t="s">
        <v>86</v>
      </c>
      <c r="N957" s="2" t="s">
        <v>332</v>
      </c>
      <c r="O957" s="5">
        <v>1</v>
      </c>
      <c r="P957" s="4">
        <v>45373</v>
      </c>
      <c r="Q957" s="4">
        <f t="shared" si="60"/>
        <v>45738</v>
      </c>
      <c r="R957" s="2" t="s">
        <v>332</v>
      </c>
      <c r="S957" s="15" t="s">
        <v>2855</v>
      </c>
      <c r="T957" s="12">
        <v>765.82</v>
      </c>
      <c r="U957" s="12">
        <f t="shared" si="58"/>
        <v>765.82</v>
      </c>
      <c r="V957" s="15" t="s">
        <v>797</v>
      </c>
      <c r="W957" s="13" t="s">
        <v>800</v>
      </c>
      <c r="X957" s="13" t="s">
        <v>802</v>
      </c>
      <c r="Y957" s="2" t="s">
        <v>89</v>
      </c>
      <c r="Z957" s="13" t="s">
        <v>802</v>
      </c>
      <c r="AA957" s="2" t="s">
        <v>803</v>
      </c>
      <c r="AB957" s="3">
        <v>45387</v>
      </c>
      <c r="AC957" s="2" t="s">
        <v>332</v>
      </c>
    </row>
    <row r="958" spans="1:29" ht="75" customHeight="1" x14ac:dyDescent="0.25">
      <c r="A958" s="2">
        <v>2024</v>
      </c>
      <c r="B958" s="3">
        <v>45292</v>
      </c>
      <c r="C958" s="3">
        <v>45382</v>
      </c>
      <c r="D958" s="2" t="s">
        <v>75</v>
      </c>
      <c r="E958" s="7" t="s">
        <v>1529</v>
      </c>
      <c r="F958" s="5" t="s">
        <v>1531</v>
      </c>
      <c r="G958" s="8" t="s">
        <v>1532</v>
      </c>
      <c r="H958" s="16" t="s">
        <v>1533</v>
      </c>
      <c r="I958" s="17" t="s">
        <v>84</v>
      </c>
      <c r="J958" s="9" t="s">
        <v>573</v>
      </c>
      <c r="K958" s="9" t="s">
        <v>537</v>
      </c>
      <c r="L958" s="9" t="s">
        <v>376</v>
      </c>
      <c r="M958" s="2" t="s">
        <v>86</v>
      </c>
      <c r="N958" s="2" t="s">
        <v>332</v>
      </c>
      <c r="O958" s="5">
        <v>1</v>
      </c>
      <c r="P958" s="4">
        <v>45373</v>
      </c>
      <c r="Q958" s="4">
        <f t="shared" si="60"/>
        <v>45738</v>
      </c>
      <c r="R958" s="2" t="s">
        <v>332</v>
      </c>
      <c r="S958" s="15" t="s">
        <v>2856</v>
      </c>
      <c r="T958" s="12">
        <v>2587.85</v>
      </c>
      <c r="U958" s="12">
        <f t="shared" si="58"/>
        <v>2587.85</v>
      </c>
      <c r="V958" s="15" t="s">
        <v>799</v>
      </c>
      <c r="W958" s="13" t="s">
        <v>800</v>
      </c>
      <c r="X958" s="13" t="s">
        <v>802</v>
      </c>
      <c r="Y958" s="2" t="s">
        <v>89</v>
      </c>
      <c r="Z958" s="13" t="s">
        <v>802</v>
      </c>
      <c r="AA958" s="2" t="s">
        <v>803</v>
      </c>
      <c r="AB958" s="3">
        <v>45387</v>
      </c>
      <c r="AC958" s="2" t="s">
        <v>332</v>
      </c>
    </row>
    <row r="959" spans="1:29" ht="30" customHeight="1" x14ac:dyDescent="0.25">
      <c r="A959" s="2">
        <v>2024</v>
      </c>
      <c r="B959" s="3">
        <v>45292</v>
      </c>
      <c r="C959" s="3">
        <v>45382</v>
      </c>
      <c r="D959" s="2" t="s">
        <v>75</v>
      </c>
      <c r="E959" s="7" t="s">
        <v>2857</v>
      </c>
      <c r="F959" s="5" t="s">
        <v>3575</v>
      </c>
      <c r="G959" s="16" t="s">
        <v>322</v>
      </c>
      <c r="H959" s="16" t="s">
        <v>1534</v>
      </c>
      <c r="I959" s="17" t="s">
        <v>84</v>
      </c>
      <c r="J959" s="9" t="s">
        <v>2893</v>
      </c>
      <c r="K959" s="9" t="s">
        <v>334</v>
      </c>
      <c r="L959" s="9" t="s">
        <v>445</v>
      </c>
      <c r="M959" s="2" t="s">
        <v>87</v>
      </c>
      <c r="N959" s="2" t="s">
        <v>332</v>
      </c>
      <c r="O959" s="5">
        <v>1</v>
      </c>
      <c r="P959" s="4">
        <v>44988</v>
      </c>
      <c r="Q959" s="4">
        <f t="shared" ref="Q959:Q964" si="61">P959+366</f>
        <v>45354</v>
      </c>
      <c r="R959" s="2" t="s">
        <v>332</v>
      </c>
      <c r="S959" s="13" t="s">
        <v>2922</v>
      </c>
      <c r="T959" s="12">
        <f>200+52.92</f>
        <v>252.92000000000002</v>
      </c>
      <c r="U959" s="12">
        <f t="shared" si="58"/>
        <v>252.92000000000002</v>
      </c>
      <c r="V959" s="13" t="s">
        <v>3515</v>
      </c>
      <c r="W959" s="13" t="s">
        <v>800</v>
      </c>
      <c r="X959" s="13" t="s">
        <v>802</v>
      </c>
      <c r="Y959" s="2" t="s">
        <v>89</v>
      </c>
      <c r="Z959" s="13" t="s">
        <v>802</v>
      </c>
      <c r="AA959" s="2" t="s">
        <v>803</v>
      </c>
      <c r="AB959" s="3">
        <v>45387</v>
      </c>
      <c r="AC959" s="2" t="s">
        <v>332</v>
      </c>
    </row>
    <row r="960" spans="1:29" ht="30" customHeight="1" x14ac:dyDescent="0.25">
      <c r="A960" s="2">
        <v>2024</v>
      </c>
      <c r="B960" s="3">
        <v>45292</v>
      </c>
      <c r="C960" s="3">
        <v>45382</v>
      </c>
      <c r="D960" s="2" t="s">
        <v>75</v>
      </c>
      <c r="E960" s="7" t="s">
        <v>2858</v>
      </c>
      <c r="F960" s="5" t="s">
        <v>3575</v>
      </c>
      <c r="G960" s="16" t="s">
        <v>322</v>
      </c>
      <c r="H960" s="16" t="s">
        <v>1534</v>
      </c>
      <c r="I960" s="17" t="s">
        <v>84</v>
      </c>
      <c r="J960" s="9" t="s">
        <v>2894</v>
      </c>
      <c r="K960" s="9" t="s">
        <v>328</v>
      </c>
      <c r="L960" s="9" t="s">
        <v>416</v>
      </c>
      <c r="M960" s="2" t="s">
        <v>87</v>
      </c>
      <c r="N960" s="2" t="s">
        <v>332</v>
      </c>
      <c r="O960" s="5">
        <v>1</v>
      </c>
      <c r="P960" s="4">
        <v>44988</v>
      </c>
      <c r="Q960" s="4">
        <f t="shared" si="61"/>
        <v>45354</v>
      </c>
      <c r="R960" s="2" t="s">
        <v>332</v>
      </c>
      <c r="S960" s="13" t="s">
        <v>2923</v>
      </c>
      <c r="T960" s="12">
        <f>200+52.92</f>
        <v>252.92000000000002</v>
      </c>
      <c r="U960" s="12">
        <f>T960</f>
        <v>252.92000000000002</v>
      </c>
      <c r="V960" s="13" t="s">
        <v>3516</v>
      </c>
      <c r="W960" s="13" t="s">
        <v>800</v>
      </c>
      <c r="X960" s="13" t="s">
        <v>802</v>
      </c>
      <c r="Y960" s="2" t="s">
        <v>89</v>
      </c>
      <c r="Z960" s="13" t="s">
        <v>802</v>
      </c>
      <c r="AA960" s="2" t="s">
        <v>803</v>
      </c>
      <c r="AB960" s="3">
        <v>45387</v>
      </c>
      <c r="AC960" s="2" t="s">
        <v>332</v>
      </c>
    </row>
    <row r="961" spans="1:29" ht="30" customHeight="1" x14ac:dyDescent="0.25">
      <c r="A961" s="2">
        <v>2024</v>
      </c>
      <c r="B961" s="3">
        <v>45292</v>
      </c>
      <c r="C961" s="3">
        <v>45382</v>
      </c>
      <c r="D961" s="2" t="s">
        <v>75</v>
      </c>
      <c r="E961" s="7" t="s">
        <v>2859</v>
      </c>
      <c r="F961" s="5" t="s">
        <v>3575</v>
      </c>
      <c r="G961" s="16" t="s">
        <v>322</v>
      </c>
      <c r="H961" s="16" t="s">
        <v>1534</v>
      </c>
      <c r="I961" s="17" t="s">
        <v>84</v>
      </c>
      <c r="J961" s="9" t="s">
        <v>2895</v>
      </c>
      <c r="K961" s="9" t="s">
        <v>2896</v>
      </c>
      <c r="L961" s="9" t="s">
        <v>2897</v>
      </c>
      <c r="M961" s="2" t="s">
        <v>86</v>
      </c>
      <c r="N961" s="2" t="s">
        <v>332</v>
      </c>
      <c r="O961" s="5">
        <v>1</v>
      </c>
      <c r="P961" s="4">
        <v>45090</v>
      </c>
      <c r="Q961" s="4">
        <f t="shared" si="61"/>
        <v>45456</v>
      </c>
      <c r="R961" s="2" t="s">
        <v>332</v>
      </c>
      <c r="S961" s="13" t="s">
        <v>2924</v>
      </c>
      <c r="T961" s="12">
        <v>192</v>
      </c>
      <c r="U961" s="12">
        <f t="shared" si="58"/>
        <v>192</v>
      </c>
      <c r="V961" s="13" t="s">
        <v>3517</v>
      </c>
      <c r="W961" s="13" t="s">
        <v>800</v>
      </c>
      <c r="X961" s="13" t="s">
        <v>802</v>
      </c>
      <c r="Y961" s="2" t="s">
        <v>89</v>
      </c>
      <c r="Z961" s="13" t="s">
        <v>802</v>
      </c>
      <c r="AA961" s="2" t="s">
        <v>803</v>
      </c>
      <c r="AB961" s="3">
        <v>45387</v>
      </c>
      <c r="AC961" s="2" t="s">
        <v>332</v>
      </c>
    </row>
    <row r="962" spans="1:29" ht="30" customHeight="1" x14ac:dyDescent="0.25">
      <c r="A962" s="2">
        <v>2024</v>
      </c>
      <c r="B962" s="3">
        <v>45292</v>
      </c>
      <c r="C962" s="3">
        <v>45382</v>
      </c>
      <c r="D962" s="2" t="s">
        <v>75</v>
      </c>
      <c r="E962" s="7" t="s">
        <v>2860</v>
      </c>
      <c r="F962" s="5" t="s">
        <v>3575</v>
      </c>
      <c r="G962" s="16" t="s">
        <v>322</v>
      </c>
      <c r="H962" s="16" t="s">
        <v>1534</v>
      </c>
      <c r="I962" s="17" t="s">
        <v>84</v>
      </c>
      <c r="J962" s="9" t="s">
        <v>326</v>
      </c>
      <c r="K962" s="9" t="s">
        <v>327</v>
      </c>
      <c r="L962" s="9" t="s">
        <v>328</v>
      </c>
      <c r="M962" s="2" t="s">
        <v>86</v>
      </c>
      <c r="N962" s="2" t="s">
        <v>332</v>
      </c>
      <c r="O962" s="5">
        <v>1</v>
      </c>
      <c r="P962" s="4">
        <v>45138</v>
      </c>
      <c r="Q962" s="4">
        <f t="shared" si="61"/>
        <v>45504</v>
      </c>
      <c r="R962" s="2" t="s">
        <v>332</v>
      </c>
      <c r="S962" s="13" t="s">
        <v>2925</v>
      </c>
      <c r="T962" s="12">
        <v>260</v>
      </c>
      <c r="U962" s="12">
        <f t="shared" si="58"/>
        <v>260</v>
      </c>
      <c r="V962" s="13" t="s">
        <v>576</v>
      </c>
      <c r="W962" s="13" t="s">
        <v>800</v>
      </c>
      <c r="X962" s="13" t="s">
        <v>802</v>
      </c>
      <c r="Y962" s="2" t="s">
        <v>89</v>
      </c>
      <c r="Z962" s="13" t="s">
        <v>802</v>
      </c>
      <c r="AA962" s="2" t="s">
        <v>803</v>
      </c>
      <c r="AB962" s="3">
        <v>45387</v>
      </c>
      <c r="AC962" s="2" t="s">
        <v>332</v>
      </c>
    </row>
    <row r="963" spans="1:29" ht="30" customHeight="1" x14ac:dyDescent="0.25">
      <c r="A963" s="2">
        <v>2024</v>
      </c>
      <c r="B963" s="3">
        <v>45292</v>
      </c>
      <c r="C963" s="3">
        <v>45382</v>
      </c>
      <c r="D963" s="2" t="s">
        <v>75</v>
      </c>
      <c r="E963" s="7" t="s">
        <v>2861</v>
      </c>
      <c r="F963" s="5" t="s">
        <v>3575</v>
      </c>
      <c r="G963" s="16" t="s">
        <v>322</v>
      </c>
      <c r="H963" s="16" t="s">
        <v>1534</v>
      </c>
      <c r="I963" s="17" t="s">
        <v>84</v>
      </c>
      <c r="J963" s="9" t="s">
        <v>475</v>
      </c>
      <c r="K963" s="9" t="s">
        <v>476</v>
      </c>
      <c r="L963" s="9" t="s">
        <v>345</v>
      </c>
      <c r="M963" s="2" t="s">
        <v>87</v>
      </c>
      <c r="N963" s="2" t="s">
        <v>332</v>
      </c>
      <c r="O963" s="5">
        <v>1</v>
      </c>
      <c r="P963" s="4">
        <v>45348</v>
      </c>
      <c r="Q963" s="4">
        <f>P963+366</f>
        <v>45714</v>
      </c>
      <c r="R963" s="2" t="s">
        <v>332</v>
      </c>
      <c r="S963" s="13" t="s">
        <v>2926</v>
      </c>
      <c r="T963" s="12">
        <v>595.74</v>
      </c>
      <c r="U963" s="12">
        <f>T963</f>
        <v>595.74</v>
      </c>
      <c r="V963" s="13" t="s">
        <v>679</v>
      </c>
      <c r="W963" s="13" t="s">
        <v>800</v>
      </c>
      <c r="X963" s="13" t="s">
        <v>802</v>
      </c>
      <c r="Y963" s="2" t="s">
        <v>89</v>
      </c>
      <c r="Z963" s="13" t="s">
        <v>802</v>
      </c>
      <c r="AA963" s="2" t="s">
        <v>803</v>
      </c>
      <c r="AB963" s="3">
        <v>45387</v>
      </c>
      <c r="AC963" s="2" t="s">
        <v>332</v>
      </c>
    </row>
    <row r="964" spans="1:29" ht="30" customHeight="1" x14ac:dyDescent="0.25">
      <c r="A964" s="2">
        <v>2024</v>
      </c>
      <c r="B964" s="3">
        <v>45292</v>
      </c>
      <c r="C964" s="3">
        <v>45382</v>
      </c>
      <c r="D964" s="2" t="s">
        <v>75</v>
      </c>
      <c r="E964" s="7" t="s">
        <v>2862</v>
      </c>
      <c r="F964" s="5" t="s">
        <v>3575</v>
      </c>
      <c r="G964" s="16" t="s">
        <v>322</v>
      </c>
      <c r="H964" s="16" t="s">
        <v>1534</v>
      </c>
      <c r="I964" s="17" t="s">
        <v>84</v>
      </c>
      <c r="J964" s="9" t="s">
        <v>333</v>
      </c>
      <c r="K964" s="9" t="s">
        <v>330</v>
      </c>
      <c r="L964" s="9" t="s">
        <v>334</v>
      </c>
      <c r="M964" s="2" t="s">
        <v>87</v>
      </c>
      <c r="N964" s="2" t="s">
        <v>332</v>
      </c>
      <c r="O964" s="5">
        <v>1</v>
      </c>
      <c r="P964" s="4">
        <v>45301</v>
      </c>
      <c r="Q964" s="4">
        <f t="shared" si="61"/>
        <v>45667</v>
      </c>
      <c r="R964" s="2" t="s">
        <v>332</v>
      </c>
      <c r="S964" s="13" t="s">
        <v>2927</v>
      </c>
      <c r="T964" s="12">
        <f>480+248.5</f>
        <v>728.5</v>
      </c>
      <c r="U964" s="12">
        <f t="shared" si="58"/>
        <v>728.5</v>
      </c>
      <c r="V964" s="13" t="s">
        <v>581</v>
      </c>
      <c r="W964" s="13" t="s">
        <v>800</v>
      </c>
      <c r="X964" s="13" t="s">
        <v>802</v>
      </c>
      <c r="Y964" s="2" t="s">
        <v>89</v>
      </c>
      <c r="Z964" s="13" t="s">
        <v>802</v>
      </c>
      <c r="AA964" s="2" t="s">
        <v>803</v>
      </c>
      <c r="AB964" s="3">
        <v>45387</v>
      </c>
      <c r="AC964" s="2" t="s">
        <v>332</v>
      </c>
    </row>
    <row r="965" spans="1:29" ht="30" customHeight="1" x14ac:dyDescent="0.25">
      <c r="A965" s="2">
        <v>2024</v>
      </c>
      <c r="B965" s="3">
        <v>45292</v>
      </c>
      <c r="C965" s="3">
        <v>45382</v>
      </c>
      <c r="D965" s="2" t="s">
        <v>75</v>
      </c>
      <c r="E965" s="7" t="s">
        <v>2863</v>
      </c>
      <c r="F965" s="5" t="s">
        <v>3575</v>
      </c>
      <c r="G965" s="16" t="s">
        <v>322</v>
      </c>
      <c r="H965" s="16" t="s">
        <v>1534</v>
      </c>
      <c r="I965" s="17" t="s">
        <v>84</v>
      </c>
      <c r="J965" s="9" t="s">
        <v>372</v>
      </c>
      <c r="K965" s="9" t="s">
        <v>334</v>
      </c>
      <c r="L965" s="9" t="s">
        <v>2898</v>
      </c>
      <c r="M965" s="2" t="s">
        <v>86</v>
      </c>
      <c r="N965" s="2" t="s">
        <v>332</v>
      </c>
      <c r="O965" s="5">
        <v>1</v>
      </c>
      <c r="P965" s="4">
        <v>45266</v>
      </c>
      <c r="Q965" s="4">
        <f>P965+366</f>
        <v>45632</v>
      </c>
      <c r="R965" s="2" t="s">
        <v>332</v>
      </c>
      <c r="S965" s="13" t="s">
        <v>2928</v>
      </c>
      <c r="T965" s="12">
        <f>400+241.67</f>
        <v>641.66999999999996</v>
      </c>
      <c r="U965" s="12">
        <f t="shared" si="58"/>
        <v>641.66999999999996</v>
      </c>
      <c r="V965" s="13" t="s">
        <v>3518</v>
      </c>
      <c r="W965" s="13" t="s">
        <v>800</v>
      </c>
      <c r="X965" s="13" t="s">
        <v>802</v>
      </c>
      <c r="Y965" s="2" t="s">
        <v>89</v>
      </c>
      <c r="Z965" s="13" t="s">
        <v>802</v>
      </c>
      <c r="AA965" s="2" t="s">
        <v>803</v>
      </c>
      <c r="AB965" s="3">
        <v>45387</v>
      </c>
      <c r="AC965" s="2" t="s">
        <v>332</v>
      </c>
    </row>
    <row r="966" spans="1:29" ht="30" customHeight="1" x14ac:dyDescent="0.25">
      <c r="A966" s="2">
        <v>2024</v>
      </c>
      <c r="B966" s="3">
        <v>45292</v>
      </c>
      <c r="C966" s="3">
        <v>45382</v>
      </c>
      <c r="D966" s="2" t="s">
        <v>75</v>
      </c>
      <c r="E966" s="7" t="s">
        <v>2864</v>
      </c>
      <c r="F966" s="5" t="s">
        <v>3575</v>
      </c>
      <c r="G966" s="16" t="s">
        <v>322</v>
      </c>
      <c r="H966" s="16" t="s">
        <v>1534</v>
      </c>
      <c r="I966" s="17" t="s">
        <v>84</v>
      </c>
      <c r="J966" s="9" t="s">
        <v>372</v>
      </c>
      <c r="K966" s="9" t="s">
        <v>334</v>
      </c>
      <c r="L966" s="9" t="s">
        <v>2898</v>
      </c>
      <c r="M966" s="2" t="s">
        <v>86</v>
      </c>
      <c r="N966" s="2" t="s">
        <v>332</v>
      </c>
      <c r="O966" s="5">
        <v>1</v>
      </c>
      <c r="P966" s="4">
        <v>45266</v>
      </c>
      <c r="Q966" s="4">
        <f>P966+366</f>
        <v>45632</v>
      </c>
      <c r="R966" s="2" t="s">
        <v>332</v>
      </c>
      <c r="S966" s="13" t="s">
        <v>2929</v>
      </c>
      <c r="T966" s="12">
        <f>400+241.67</f>
        <v>641.66999999999996</v>
      </c>
      <c r="U966" s="12">
        <f t="shared" si="58"/>
        <v>641.66999999999996</v>
      </c>
      <c r="V966" s="13" t="s">
        <v>3519</v>
      </c>
      <c r="W966" s="13" t="s">
        <v>800</v>
      </c>
      <c r="X966" s="13" t="s">
        <v>802</v>
      </c>
      <c r="Y966" s="2" t="s">
        <v>89</v>
      </c>
      <c r="Z966" s="13" t="s">
        <v>802</v>
      </c>
      <c r="AA966" s="2" t="s">
        <v>803</v>
      </c>
      <c r="AB966" s="3">
        <v>45387</v>
      </c>
      <c r="AC966" s="2" t="s">
        <v>332</v>
      </c>
    </row>
    <row r="967" spans="1:29" ht="30" customHeight="1" x14ac:dyDescent="0.25">
      <c r="A967" s="2">
        <v>2024</v>
      </c>
      <c r="B967" s="3">
        <v>45292</v>
      </c>
      <c r="C967" s="3">
        <v>45382</v>
      </c>
      <c r="D967" s="2" t="s">
        <v>75</v>
      </c>
      <c r="E967" s="7" t="s">
        <v>2865</v>
      </c>
      <c r="F967" s="5" t="s">
        <v>3575</v>
      </c>
      <c r="G967" s="16" t="s">
        <v>322</v>
      </c>
      <c r="H967" s="16" t="s">
        <v>1534</v>
      </c>
      <c r="I967" s="17" t="s">
        <v>84</v>
      </c>
      <c r="J967" s="9" t="s">
        <v>335</v>
      </c>
      <c r="K967" s="9" t="s">
        <v>336</v>
      </c>
      <c r="L967" s="9" t="s">
        <v>337</v>
      </c>
      <c r="M967" s="2" t="s">
        <v>87</v>
      </c>
      <c r="N967" s="2" t="s">
        <v>332</v>
      </c>
      <c r="O967" s="5">
        <v>1</v>
      </c>
      <c r="P967" s="4">
        <v>45271</v>
      </c>
      <c r="Q967" s="4">
        <f>P967+366</f>
        <v>45637</v>
      </c>
      <c r="R967" s="2" t="s">
        <v>332</v>
      </c>
      <c r="S967" s="13" t="s">
        <v>2930</v>
      </c>
      <c r="T967" s="12">
        <f>480+2380</f>
        <v>2860</v>
      </c>
      <c r="U967" s="12">
        <f t="shared" si="58"/>
        <v>2860</v>
      </c>
      <c r="V967" s="13" t="s">
        <v>582</v>
      </c>
      <c r="W967" s="13" t="s">
        <v>800</v>
      </c>
      <c r="X967" s="13" t="s">
        <v>802</v>
      </c>
      <c r="Y967" s="2" t="s">
        <v>89</v>
      </c>
      <c r="Z967" s="13" t="s">
        <v>802</v>
      </c>
      <c r="AA967" s="2" t="s">
        <v>803</v>
      </c>
      <c r="AB967" s="3">
        <v>45387</v>
      </c>
      <c r="AC967" s="2" t="s">
        <v>332</v>
      </c>
    </row>
    <row r="968" spans="1:29" ht="30" customHeight="1" x14ac:dyDescent="0.25">
      <c r="A968" s="2">
        <v>2024</v>
      </c>
      <c r="B968" s="3">
        <v>45292</v>
      </c>
      <c r="C968" s="3">
        <v>45382</v>
      </c>
      <c r="D968" s="2" t="s">
        <v>75</v>
      </c>
      <c r="E968" s="7" t="s">
        <v>2866</v>
      </c>
      <c r="F968" s="5" t="s">
        <v>3575</v>
      </c>
      <c r="G968" s="16" t="s">
        <v>322</v>
      </c>
      <c r="H968" s="16" t="s">
        <v>1534</v>
      </c>
      <c r="I968" s="17" t="s">
        <v>84</v>
      </c>
      <c r="J968" s="9" t="s">
        <v>338</v>
      </c>
      <c r="K968" s="9" t="s">
        <v>339</v>
      </c>
      <c r="L968" s="9" t="s">
        <v>340</v>
      </c>
      <c r="M968" s="2" t="s">
        <v>86</v>
      </c>
      <c r="N968" s="2" t="s">
        <v>332</v>
      </c>
      <c r="O968" s="5">
        <v>1</v>
      </c>
      <c r="P968" s="4">
        <v>45273</v>
      </c>
      <c r="Q968" s="4">
        <f>P968+152</f>
        <v>45425</v>
      </c>
      <c r="R968" s="2" t="s">
        <v>332</v>
      </c>
      <c r="S968" s="13" t="s">
        <v>2931</v>
      </c>
      <c r="T968" s="12">
        <v>276.7</v>
      </c>
      <c r="U968" s="12">
        <f t="shared" si="58"/>
        <v>276.7</v>
      </c>
      <c r="V968" s="13" t="s">
        <v>583</v>
      </c>
      <c r="W968" s="13" t="s">
        <v>800</v>
      </c>
      <c r="X968" s="13" t="s">
        <v>802</v>
      </c>
      <c r="Y968" s="2" t="s">
        <v>89</v>
      </c>
      <c r="Z968" s="13" t="s">
        <v>802</v>
      </c>
      <c r="AA968" s="2" t="s">
        <v>803</v>
      </c>
      <c r="AB968" s="3">
        <v>45387</v>
      </c>
      <c r="AC968" s="2" t="s">
        <v>332</v>
      </c>
    </row>
    <row r="969" spans="1:29" ht="30" customHeight="1" x14ac:dyDescent="0.25">
      <c r="A969" s="2">
        <v>2024</v>
      </c>
      <c r="B969" s="3">
        <v>45292</v>
      </c>
      <c r="C969" s="3">
        <v>45382</v>
      </c>
      <c r="D969" s="2" t="s">
        <v>75</v>
      </c>
      <c r="E969" s="7" t="s">
        <v>2867</v>
      </c>
      <c r="F969" s="5" t="s">
        <v>3575</v>
      </c>
      <c r="G969" s="16" t="s">
        <v>322</v>
      </c>
      <c r="H969" s="16" t="s">
        <v>1534</v>
      </c>
      <c r="I969" s="17" t="s">
        <v>84</v>
      </c>
      <c r="J969" s="9" t="s">
        <v>2899</v>
      </c>
      <c r="K969" s="9" t="s">
        <v>332</v>
      </c>
      <c r="L969" s="9" t="s">
        <v>332</v>
      </c>
      <c r="M969" s="2" t="s">
        <v>86</v>
      </c>
      <c r="N969" s="2" t="s">
        <v>332</v>
      </c>
      <c r="O969" s="5">
        <v>1</v>
      </c>
      <c r="P969" s="4">
        <v>45275</v>
      </c>
      <c r="Q969" s="4">
        <f>P969+366</f>
        <v>45641</v>
      </c>
      <c r="R969" s="2" t="s">
        <v>332</v>
      </c>
      <c r="S969" s="13" t="s">
        <v>2932</v>
      </c>
      <c r="T969" s="12">
        <f>400+68.25</f>
        <v>468.25</v>
      </c>
      <c r="U969" s="12">
        <f t="shared" si="58"/>
        <v>468.25</v>
      </c>
      <c r="V969" s="13" t="s">
        <v>3520</v>
      </c>
      <c r="W969" s="13" t="s">
        <v>800</v>
      </c>
      <c r="X969" s="13" t="s">
        <v>802</v>
      </c>
      <c r="Y969" s="2" t="s">
        <v>89</v>
      </c>
      <c r="Z969" s="13" t="s">
        <v>802</v>
      </c>
      <c r="AA969" s="2" t="s">
        <v>803</v>
      </c>
      <c r="AB969" s="3">
        <v>45387</v>
      </c>
      <c r="AC969" s="2" t="s">
        <v>332</v>
      </c>
    </row>
    <row r="970" spans="1:29" ht="30" customHeight="1" x14ac:dyDescent="0.25">
      <c r="A970" s="2">
        <v>2024</v>
      </c>
      <c r="B970" s="3">
        <v>45292</v>
      </c>
      <c r="C970" s="3">
        <v>45382</v>
      </c>
      <c r="D970" s="2" t="s">
        <v>75</v>
      </c>
      <c r="E970" s="7" t="s">
        <v>2868</v>
      </c>
      <c r="F970" s="5" t="s">
        <v>3575</v>
      </c>
      <c r="G970" s="16" t="s">
        <v>322</v>
      </c>
      <c r="H970" s="16" t="s">
        <v>1534</v>
      </c>
      <c r="I970" s="17" t="s">
        <v>84</v>
      </c>
      <c r="J970" s="9" t="s">
        <v>2899</v>
      </c>
      <c r="K970" s="9" t="s">
        <v>332</v>
      </c>
      <c r="L970" s="9" t="s">
        <v>332</v>
      </c>
      <c r="M970" s="2" t="s">
        <v>86</v>
      </c>
      <c r="N970" s="2" t="s">
        <v>332</v>
      </c>
      <c r="O970" s="5">
        <v>1</v>
      </c>
      <c r="P970" s="4">
        <v>45275</v>
      </c>
      <c r="Q970" s="4">
        <f>P970+366</f>
        <v>45641</v>
      </c>
      <c r="R970" s="2" t="s">
        <v>332</v>
      </c>
      <c r="S970" s="13" t="s">
        <v>2933</v>
      </c>
      <c r="T970" s="12">
        <f>400+68.25</f>
        <v>468.25</v>
      </c>
      <c r="U970" s="12">
        <f t="shared" si="58"/>
        <v>468.25</v>
      </c>
      <c r="V970" s="13" t="s">
        <v>3521</v>
      </c>
      <c r="W970" s="13" t="s">
        <v>800</v>
      </c>
      <c r="X970" s="13" t="s">
        <v>802</v>
      </c>
      <c r="Y970" s="2" t="s">
        <v>89</v>
      </c>
      <c r="Z970" s="13" t="s">
        <v>802</v>
      </c>
      <c r="AA970" s="2" t="s">
        <v>803</v>
      </c>
      <c r="AB970" s="3">
        <v>45387</v>
      </c>
      <c r="AC970" s="2" t="s">
        <v>332</v>
      </c>
    </row>
    <row r="971" spans="1:29" ht="30" customHeight="1" x14ac:dyDescent="0.25">
      <c r="A971" s="2">
        <v>2024</v>
      </c>
      <c r="B971" s="3">
        <v>45292</v>
      </c>
      <c r="C971" s="3">
        <v>45382</v>
      </c>
      <c r="D971" s="2" t="s">
        <v>75</v>
      </c>
      <c r="E971" s="7" t="s">
        <v>2869</v>
      </c>
      <c r="F971" s="5" t="s">
        <v>3575</v>
      </c>
      <c r="G971" s="16" t="s">
        <v>322</v>
      </c>
      <c r="H971" s="16" t="s">
        <v>1534</v>
      </c>
      <c r="I971" s="17" t="s">
        <v>84</v>
      </c>
      <c r="J971" s="9" t="s">
        <v>1612</v>
      </c>
      <c r="K971" s="9" t="s">
        <v>330</v>
      </c>
      <c r="L971" s="9" t="s">
        <v>2900</v>
      </c>
      <c r="M971" s="2" t="s">
        <v>86</v>
      </c>
      <c r="N971" s="2" t="s">
        <v>332</v>
      </c>
      <c r="O971" s="5">
        <v>1</v>
      </c>
      <c r="P971" s="4">
        <v>45275</v>
      </c>
      <c r="Q971" s="4">
        <f>P971+366</f>
        <v>45641</v>
      </c>
      <c r="R971" s="2" t="s">
        <v>332</v>
      </c>
      <c r="S971" s="13" t="s">
        <v>2934</v>
      </c>
      <c r="T971" s="12">
        <v>1200</v>
      </c>
      <c r="U971" s="12">
        <f t="shared" si="58"/>
        <v>1200</v>
      </c>
      <c r="V971" s="13" t="s">
        <v>3522</v>
      </c>
      <c r="W971" s="13" t="s">
        <v>800</v>
      </c>
      <c r="X971" s="13" t="s">
        <v>802</v>
      </c>
      <c r="Y971" s="2" t="s">
        <v>89</v>
      </c>
      <c r="Z971" s="13" t="s">
        <v>802</v>
      </c>
      <c r="AA971" s="2" t="s">
        <v>803</v>
      </c>
      <c r="AB971" s="3">
        <v>45387</v>
      </c>
      <c r="AC971" s="2" t="s">
        <v>332</v>
      </c>
    </row>
    <row r="972" spans="1:29" ht="30" customHeight="1" x14ac:dyDescent="0.25">
      <c r="A972" s="2">
        <v>2024</v>
      </c>
      <c r="B972" s="3">
        <v>45292</v>
      </c>
      <c r="C972" s="3">
        <v>45382</v>
      </c>
      <c r="D972" s="2" t="s">
        <v>75</v>
      </c>
      <c r="E972" s="7" t="s">
        <v>2870</v>
      </c>
      <c r="F972" s="5" t="s">
        <v>3575</v>
      </c>
      <c r="G972" s="16" t="s">
        <v>322</v>
      </c>
      <c r="H972" s="16" t="s">
        <v>1534</v>
      </c>
      <c r="I972" s="17" t="s">
        <v>84</v>
      </c>
      <c r="J972" s="9" t="s">
        <v>2901</v>
      </c>
      <c r="K972" s="9" t="s">
        <v>2902</v>
      </c>
      <c r="L972" s="9" t="s">
        <v>2903</v>
      </c>
      <c r="M972" s="2" t="s">
        <v>87</v>
      </c>
      <c r="N972" s="2" t="s">
        <v>332</v>
      </c>
      <c r="O972" s="5">
        <v>1</v>
      </c>
      <c r="P972" s="4">
        <v>45244</v>
      </c>
      <c r="Q972" s="4">
        <f>P972+366</f>
        <v>45610</v>
      </c>
      <c r="R972" s="2" t="s">
        <v>332</v>
      </c>
      <c r="S972" s="13" t="s">
        <v>2935</v>
      </c>
      <c r="T972" s="12">
        <v>250</v>
      </c>
      <c r="U972" s="12">
        <f t="shared" si="58"/>
        <v>250</v>
      </c>
      <c r="V972" s="13" t="s">
        <v>3523</v>
      </c>
      <c r="W972" s="13" t="s">
        <v>800</v>
      </c>
      <c r="X972" s="13" t="s">
        <v>802</v>
      </c>
      <c r="Y972" s="2" t="s">
        <v>89</v>
      </c>
      <c r="Z972" s="13" t="s">
        <v>802</v>
      </c>
      <c r="AA972" s="2" t="s">
        <v>803</v>
      </c>
      <c r="AB972" s="3">
        <v>45387</v>
      </c>
      <c r="AC972" s="2" t="s">
        <v>332</v>
      </c>
    </row>
    <row r="973" spans="1:29" ht="30" customHeight="1" x14ac:dyDescent="0.25">
      <c r="A973" s="2">
        <v>2024</v>
      </c>
      <c r="B973" s="3">
        <v>45292</v>
      </c>
      <c r="C973" s="3">
        <v>45382</v>
      </c>
      <c r="D973" s="2" t="s">
        <v>75</v>
      </c>
      <c r="E973" s="7" t="s">
        <v>2871</v>
      </c>
      <c r="F973" s="5" t="s">
        <v>3575</v>
      </c>
      <c r="G973" s="16" t="s">
        <v>322</v>
      </c>
      <c r="H973" s="16" t="s">
        <v>1534</v>
      </c>
      <c r="I973" s="17" t="s">
        <v>84</v>
      </c>
      <c r="J973" s="9" t="s">
        <v>2904</v>
      </c>
      <c r="K973" s="9" t="s">
        <v>416</v>
      </c>
      <c r="L973" s="9" t="s">
        <v>351</v>
      </c>
      <c r="M973" s="2" t="s">
        <v>87</v>
      </c>
      <c r="N973" s="2" t="s">
        <v>332</v>
      </c>
      <c r="O973" s="5">
        <v>1</v>
      </c>
      <c r="P973" s="4">
        <v>45266</v>
      </c>
      <c r="Q973" s="4">
        <f>P973+183</f>
        <v>45449</v>
      </c>
      <c r="R973" s="2" t="s">
        <v>332</v>
      </c>
      <c r="S973" s="13" t="s">
        <v>2936</v>
      </c>
      <c r="T973" s="12">
        <f>400+122.98</f>
        <v>522.98</v>
      </c>
      <c r="U973" s="12">
        <f t="shared" si="58"/>
        <v>522.98</v>
      </c>
      <c r="V973" s="13" t="s">
        <v>3524</v>
      </c>
      <c r="W973" s="13" t="s">
        <v>800</v>
      </c>
      <c r="X973" s="13" t="s">
        <v>802</v>
      </c>
      <c r="Y973" s="2" t="s">
        <v>89</v>
      </c>
      <c r="Z973" s="13" t="s">
        <v>802</v>
      </c>
      <c r="AA973" s="2" t="s">
        <v>803</v>
      </c>
      <c r="AB973" s="3">
        <v>45387</v>
      </c>
      <c r="AC973" s="2" t="s">
        <v>332</v>
      </c>
    </row>
    <row r="974" spans="1:29" ht="30" customHeight="1" x14ac:dyDescent="0.25">
      <c r="A974" s="2">
        <v>2024</v>
      </c>
      <c r="B974" s="3">
        <v>45292</v>
      </c>
      <c r="C974" s="3">
        <v>45382</v>
      </c>
      <c r="D974" s="2" t="s">
        <v>75</v>
      </c>
      <c r="E974" s="7" t="s">
        <v>2872</v>
      </c>
      <c r="F974" s="5" t="s">
        <v>3575</v>
      </c>
      <c r="G974" s="16" t="s">
        <v>322</v>
      </c>
      <c r="H974" s="16" t="s">
        <v>1534</v>
      </c>
      <c r="I974" s="17" t="s">
        <v>84</v>
      </c>
      <c r="J974" s="9" t="s">
        <v>2905</v>
      </c>
      <c r="K974" s="9" t="s">
        <v>484</v>
      </c>
      <c r="L974" s="9" t="s">
        <v>330</v>
      </c>
      <c r="M974" s="2" t="s">
        <v>87</v>
      </c>
      <c r="N974" s="2" t="s">
        <v>332</v>
      </c>
      <c r="O974" s="5">
        <v>1</v>
      </c>
      <c r="P974" s="4">
        <v>45266</v>
      </c>
      <c r="Q974" s="4">
        <f>P974+183</f>
        <v>45449</v>
      </c>
      <c r="R974" s="2" t="s">
        <v>332</v>
      </c>
      <c r="S974" s="13" t="s">
        <v>2937</v>
      </c>
      <c r="T974" s="12">
        <v>285</v>
      </c>
      <c r="U974" s="12">
        <f t="shared" si="58"/>
        <v>285</v>
      </c>
      <c r="V974" s="13" t="s">
        <v>3525</v>
      </c>
      <c r="W974" s="13" t="s">
        <v>800</v>
      </c>
      <c r="X974" s="13" t="s">
        <v>802</v>
      </c>
      <c r="Y974" s="2" t="s">
        <v>89</v>
      </c>
      <c r="Z974" s="13" t="s">
        <v>802</v>
      </c>
      <c r="AA974" s="2" t="s">
        <v>803</v>
      </c>
      <c r="AB974" s="3">
        <v>45387</v>
      </c>
      <c r="AC974" s="2" t="s">
        <v>332</v>
      </c>
    </row>
    <row r="975" spans="1:29" ht="30" customHeight="1" x14ac:dyDescent="0.25">
      <c r="A975" s="2">
        <v>2024</v>
      </c>
      <c r="B975" s="3">
        <v>45292</v>
      </c>
      <c r="C975" s="3">
        <v>45382</v>
      </c>
      <c r="D975" s="2" t="s">
        <v>75</v>
      </c>
      <c r="E975" s="7" t="s">
        <v>2873</v>
      </c>
      <c r="F975" s="5" t="s">
        <v>3575</v>
      </c>
      <c r="G975" s="16" t="s">
        <v>322</v>
      </c>
      <c r="H975" s="16" t="s">
        <v>1534</v>
      </c>
      <c r="I975" s="17" t="s">
        <v>84</v>
      </c>
      <c r="J975" s="9" t="s">
        <v>2906</v>
      </c>
      <c r="K975" s="9" t="s">
        <v>332</v>
      </c>
      <c r="L975" s="9" t="s">
        <v>332</v>
      </c>
      <c r="M975" s="2" t="s">
        <v>86</v>
      </c>
      <c r="N975" s="2" t="s">
        <v>332</v>
      </c>
      <c r="O975" s="5">
        <v>1</v>
      </c>
      <c r="P975" s="4">
        <v>45269</v>
      </c>
      <c r="Q975" s="4">
        <f>P975+366</f>
        <v>45635</v>
      </c>
      <c r="R975" s="2" t="s">
        <v>332</v>
      </c>
      <c r="S975" s="13" t="s">
        <v>2938</v>
      </c>
      <c r="T975" s="12">
        <v>1200</v>
      </c>
      <c r="U975" s="12">
        <f t="shared" ref="U975:U1001" si="62">T975</f>
        <v>1200</v>
      </c>
      <c r="V975" s="13" t="s">
        <v>3526</v>
      </c>
      <c r="W975" s="13" t="s">
        <v>800</v>
      </c>
      <c r="X975" s="13" t="s">
        <v>802</v>
      </c>
      <c r="Y975" s="2" t="s">
        <v>89</v>
      </c>
      <c r="Z975" s="13" t="s">
        <v>802</v>
      </c>
      <c r="AA975" s="2" t="s">
        <v>803</v>
      </c>
      <c r="AB975" s="3">
        <v>45387</v>
      </c>
      <c r="AC975" s="2" t="s">
        <v>332</v>
      </c>
    </row>
    <row r="976" spans="1:29" ht="30" customHeight="1" x14ac:dyDescent="0.25">
      <c r="A976" s="2">
        <v>2024</v>
      </c>
      <c r="B976" s="3">
        <v>45292</v>
      </c>
      <c r="C976" s="3">
        <v>45382</v>
      </c>
      <c r="D976" s="2" t="s">
        <v>75</v>
      </c>
      <c r="E976" s="7" t="s">
        <v>2874</v>
      </c>
      <c r="F976" s="5" t="s">
        <v>3575</v>
      </c>
      <c r="G976" s="16" t="s">
        <v>322</v>
      </c>
      <c r="H976" s="16" t="s">
        <v>1534</v>
      </c>
      <c r="I976" s="17" t="s">
        <v>84</v>
      </c>
      <c r="J976" s="9" t="s">
        <v>370</v>
      </c>
      <c r="K976" s="9" t="s">
        <v>365</v>
      </c>
      <c r="L976" s="9" t="s">
        <v>371</v>
      </c>
      <c r="M976" s="2" t="s">
        <v>86</v>
      </c>
      <c r="N976" s="2" t="s">
        <v>332</v>
      </c>
      <c r="O976" s="5">
        <v>1</v>
      </c>
      <c r="P976" s="4">
        <v>45299</v>
      </c>
      <c r="Q976" s="4">
        <f>P976+145</f>
        <v>45444</v>
      </c>
      <c r="R976" s="2" t="s">
        <v>332</v>
      </c>
      <c r="S976" s="13" t="s">
        <v>2939</v>
      </c>
      <c r="T976" s="12">
        <f>480+294</f>
        <v>774</v>
      </c>
      <c r="U976" s="12">
        <f t="shared" si="62"/>
        <v>774</v>
      </c>
      <c r="V976" s="13" t="s">
        <v>3527</v>
      </c>
      <c r="W976" s="13" t="s">
        <v>800</v>
      </c>
      <c r="X976" s="13" t="s">
        <v>802</v>
      </c>
      <c r="Y976" s="2" t="s">
        <v>89</v>
      </c>
      <c r="Z976" s="13" t="s">
        <v>802</v>
      </c>
      <c r="AA976" s="2" t="s">
        <v>803</v>
      </c>
      <c r="AB976" s="3">
        <v>45387</v>
      </c>
      <c r="AC976" s="2" t="s">
        <v>332</v>
      </c>
    </row>
    <row r="977" spans="1:29" ht="30" customHeight="1" x14ac:dyDescent="0.25">
      <c r="A977" s="2">
        <v>2024</v>
      </c>
      <c r="B977" s="3">
        <v>45292</v>
      </c>
      <c r="C977" s="3">
        <v>45382</v>
      </c>
      <c r="D977" s="2" t="s">
        <v>75</v>
      </c>
      <c r="E977" s="7" t="s">
        <v>2875</v>
      </c>
      <c r="F977" s="5" t="s">
        <v>3575</v>
      </c>
      <c r="G977" s="16" t="s">
        <v>322</v>
      </c>
      <c r="H977" s="16" t="s">
        <v>1534</v>
      </c>
      <c r="I977" s="17" t="s">
        <v>84</v>
      </c>
      <c r="J977" s="9" t="s">
        <v>2907</v>
      </c>
      <c r="K977" s="9" t="s">
        <v>340</v>
      </c>
      <c r="L977" s="9" t="s">
        <v>340</v>
      </c>
      <c r="M977" s="2" t="s">
        <v>87</v>
      </c>
      <c r="N977" s="2" t="s">
        <v>332</v>
      </c>
      <c r="O977" s="5">
        <v>1</v>
      </c>
      <c r="P977" s="4">
        <v>44952</v>
      </c>
      <c r="Q977" s="4">
        <f>P977+365</f>
        <v>45317</v>
      </c>
      <c r="R977" s="2" t="s">
        <v>332</v>
      </c>
      <c r="S977" s="13" t="s">
        <v>2940</v>
      </c>
      <c r="T977" s="12">
        <v>134.4</v>
      </c>
      <c r="U977" s="12">
        <f>T977</f>
        <v>134.4</v>
      </c>
      <c r="V977" s="13" t="s">
        <v>3528</v>
      </c>
      <c r="W977" s="13" t="s">
        <v>800</v>
      </c>
      <c r="X977" s="13" t="s">
        <v>802</v>
      </c>
      <c r="Y977" s="2" t="s">
        <v>89</v>
      </c>
      <c r="Z977" s="13" t="s">
        <v>802</v>
      </c>
      <c r="AA977" s="2" t="s">
        <v>803</v>
      </c>
      <c r="AB977" s="3">
        <v>45387</v>
      </c>
      <c r="AC977" s="2" t="s">
        <v>332</v>
      </c>
    </row>
    <row r="978" spans="1:29" ht="30" customHeight="1" x14ac:dyDescent="0.25">
      <c r="A978" s="2">
        <v>2024</v>
      </c>
      <c r="B978" s="3">
        <v>45292</v>
      </c>
      <c r="C978" s="3">
        <v>45382</v>
      </c>
      <c r="D978" s="2" t="s">
        <v>75</v>
      </c>
      <c r="E978" s="7" t="s">
        <v>2876</v>
      </c>
      <c r="F978" s="5" t="s">
        <v>3575</v>
      </c>
      <c r="G978" s="16" t="s">
        <v>322</v>
      </c>
      <c r="H978" s="16" t="s">
        <v>1534</v>
      </c>
      <c r="I978" s="17" t="s">
        <v>84</v>
      </c>
      <c r="J978" s="9" t="s">
        <v>2908</v>
      </c>
      <c r="K978" s="9" t="s">
        <v>328</v>
      </c>
      <c r="L978" s="9" t="s">
        <v>330</v>
      </c>
      <c r="M978" s="2" t="s">
        <v>86</v>
      </c>
      <c r="N978" s="2" t="s">
        <v>332</v>
      </c>
      <c r="O978" s="5">
        <v>1</v>
      </c>
      <c r="P978" s="4">
        <v>45322</v>
      </c>
      <c r="Q978" s="4">
        <f t="shared" ref="Q978:Q990" si="63">P978+366</f>
        <v>45688</v>
      </c>
      <c r="R978" s="2" t="s">
        <v>332</v>
      </c>
      <c r="S978" s="13" t="s">
        <v>2941</v>
      </c>
      <c r="T978" s="12">
        <v>250</v>
      </c>
      <c r="U978" s="12">
        <f t="shared" si="62"/>
        <v>250</v>
      </c>
      <c r="V978" s="13" t="s">
        <v>3529</v>
      </c>
      <c r="W978" s="13" t="s">
        <v>800</v>
      </c>
      <c r="X978" s="13" t="s">
        <v>802</v>
      </c>
      <c r="Y978" s="2" t="s">
        <v>89</v>
      </c>
      <c r="Z978" s="13" t="s">
        <v>802</v>
      </c>
      <c r="AA978" s="2" t="s">
        <v>803</v>
      </c>
      <c r="AB978" s="3">
        <v>45387</v>
      </c>
      <c r="AC978" s="2" t="s">
        <v>332</v>
      </c>
    </row>
    <row r="979" spans="1:29" ht="30" customHeight="1" x14ac:dyDescent="0.25">
      <c r="A979" s="2">
        <v>2024</v>
      </c>
      <c r="B979" s="3">
        <v>45292</v>
      </c>
      <c r="C979" s="3">
        <v>45382</v>
      </c>
      <c r="D979" s="2" t="s">
        <v>75</v>
      </c>
      <c r="E979" s="7" t="s">
        <v>2877</v>
      </c>
      <c r="F979" s="5" t="s">
        <v>3575</v>
      </c>
      <c r="G979" s="16" t="s">
        <v>322</v>
      </c>
      <c r="H979" s="16" t="s">
        <v>1534</v>
      </c>
      <c r="I979" s="17" t="s">
        <v>84</v>
      </c>
      <c r="J979" s="9" t="s">
        <v>452</v>
      </c>
      <c r="K979" s="9" t="s">
        <v>453</v>
      </c>
      <c r="L979" s="9" t="s">
        <v>454</v>
      </c>
      <c r="M979" s="2" t="s">
        <v>87</v>
      </c>
      <c r="N979" s="2" t="s">
        <v>332</v>
      </c>
      <c r="O979" s="5">
        <v>1</v>
      </c>
      <c r="P979" s="4">
        <v>45131</v>
      </c>
      <c r="Q979" s="4">
        <f t="shared" si="63"/>
        <v>45497</v>
      </c>
      <c r="R979" s="2" t="s">
        <v>332</v>
      </c>
      <c r="S979" s="13" t="s">
        <v>2942</v>
      </c>
      <c r="T979" s="12">
        <f>622.25</f>
        <v>622.25</v>
      </c>
      <c r="U979" s="12">
        <f t="shared" si="62"/>
        <v>622.25</v>
      </c>
      <c r="V979" s="13" t="s">
        <v>3530</v>
      </c>
      <c r="W979" s="13" t="s">
        <v>800</v>
      </c>
      <c r="X979" s="13" t="s">
        <v>802</v>
      </c>
      <c r="Y979" s="2" t="s">
        <v>89</v>
      </c>
      <c r="Z979" s="13" t="s">
        <v>802</v>
      </c>
      <c r="AA979" s="2" t="s">
        <v>803</v>
      </c>
      <c r="AB979" s="3">
        <v>45387</v>
      </c>
      <c r="AC979" s="2" t="s">
        <v>332</v>
      </c>
    </row>
    <row r="980" spans="1:29" ht="30" customHeight="1" x14ac:dyDescent="0.25">
      <c r="A980" s="2">
        <v>2024</v>
      </c>
      <c r="B980" s="3">
        <v>45292</v>
      </c>
      <c r="C980" s="3">
        <v>45382</v>
      </c>
      <c r="D980" s="2" t="s">
        <v>75</v>
      </c>
      <c r="E980" s="7" t="s">
        <v>2878</v>
      </c>
      <c r="F980" s="5" t="s">
        <v>3575</v>
      </c>
      <c r="G980" s="16" t="s">
        <v>322</v>
      </c>
      <c r="H980" s="16" t="s">
        <v>1534</v>
      </c>
      <c r="I980" s="17" t="s">
        <v>84</v>
      </c>
      <c r="J980" s="9" t="s">
        <v>395</v>
      </c>
      <c r="K980" s="9" t="s">
        <v>396</v>
      </c>
      <c r="L980" s="9" t="s">
        <v>340</v>
      </c>
      <c r="M980" s="2" t="s">
        <v>86</v>
      </c>
      <c r="N980" s="2" t="s">
        <v>332</v>
      </c>
      <c r="O980" s="5">
        <v>1</v>
      </c>
      <c r="P980" s="4">
        <v>45323</v>
      </c>
      <c r="Q980" s="4">
        <f t="shared" si="63"/>
        <v>45689</v>
      </c>
      <c r="R980" s="2" t="s">
        <v>332</v>
      </c>
      <c r="S980" s="13" t="s">
        <v>2943</v>
      </c>
      <c r="T980" s="12">
        <v>250</v>
      </c>
      <c r="U980" s="12">
        <f t="shared" si="62"/>
        <v>250</v>
      </c>
      <c r="V980" s="15" t="s">
        <v>3531</v>
      </c>
      <c r="W980" s="13" t="s">
        <v>800</v>
      </c>
      <c r="X980" s="13" t="s">
        <v>802</v>
      </c>
      <c r="Y980" s="2" t="s">
        <v>89</v>
      </c>
      <c r="Z980" s="13" t="s">
        <v>802</v>
      </c>
      <c r="AA980" s="2" t="s">
        <v>803</v>
      </c>
      <c r="AB980" s="3">
        <v>45387</v>
      </c>
      <c r="AC980" s="2" t="s">
        <v>332</v>
      </c>
    </row>
    <row r="981" spans="1:29" ht="30" customHeight="1" x14ac:dyDescent="0.25">
      <c r="A981" s="2">
        <v>2024</v>
      </c>
      <c r="B981" s="3">
        <v>45292</v>
      </c>
      <c r="C981" s="3">
        <v>45382</v>
      </c>
      <c r="D981" s="2" t="s">
        <v>75</v>
      </c>
      <c r="E981" s="7" t="s">
        <v>2879</v>
      </c>
      <c r="F981" s="5" t="s">
        <v>3575</v>
      </c>
      <c r="G981" s="16" t="s">
        <v>322</v>
      </c>
      <c r="H981" s="16" t="s">
        <v>1534</v>
      </c>
      <c r="I981" s="17" t="s">
        <v>84</v>
      </c>
      <c r="J981" s="9" t="s">
        <v>1673</v>
      </c>
      <c r="K981" s="9" t="s">
        <v>2909</v>
      </c>
      <c r="L981" s="9" t="s">
        <v>416</v>
      </c>
      <c r="M981" s="2" t="s">
        <v>87</v>
      </c>
      <c r="N981" s="2" t="s">
        <v>332</v>
      </c>
      <c r="O981" s="5">
        <v>1</v>
      </c>
      <c r="P981" s="4">
        <v>45323</v>
      </c>
      <c r="Q981" s="4">
        <f>P981+366</f>
        <v>45689</v>
      </c>
      <c r="R981" s="2" t="s">
        <v>332</v>
      </c>
      <c r="S981" s="13" t="s">
        <v>2944</v>
      </c>
      <c r="T981" s="12">
        <v>354.9</v>
      </c>
      <c r="U981" s="12">
        <f>T981</f>
        <v>354.9</v>
      </c>
      <c r="V981" s="15" t="s">
        <v>3532</v>
      </c>
      <c r="W981" s="13" t="s">
        <v>800</v>
      </c>
      <c r="X981" s="13" t="s">
        <v>802</v>
      </c>
      <c r="Y981" s="2" t="s">
        <v>89</v>
      </c>
      <c r="Z981" s="13" t="s">
        <v>802</v>
      </c>
      <c r="AA981" s="2" t="s">
        <v>803</v>
      </c>
      <c r="AB981" s="3">
        <v>45387</v>
      </c>
      <c r="AC981" s="2" t="s">
        <v>332</v>
      </c>
    </row>
    <row r="982" spans="1:29" ht="30" customHeight="1" x14ac:dyDescent="0.25">
      <c r="A982" s="2">
        <v>2024</v>
      </c>
      <c r="B982" s="3">
        <v>45292</v>
      </c>
      <c r="C982" s="3">
        <v>45382</v>
      </c>
      <c r="D982" s="2" t="s">
        <v>75</v>
      </c>
      <c r="E982" s="7" t="s">
        <v>2880</v>
      </c>
      <c r="F982" s="5" t="s">
        <v>3575</v>
      </c>
      <c r="G982" s="16" t="s">
        <v>322</v>
      </c>
      <c r="H982" s="16" t="s">
        <v>1534</v>
      </c>
      <c r="I982" s="17" t="s">
        <v>84</v>
      </c>
      <c r="J982" s="9" t="s">
        <v>487</v>
      </c>
      <c r="K982" s="9" t="s">
        <v>355</v>
      </c>
      <c r="L982" s="9" t="s">
        <v>373</v>
      </c>
      <c r="M982" s="2" t="s">
        <v>87</v>
      </c>
      <c r="N982" s="2" t="s">
        <v>332</v>
      </c>
      <c r="O982" s="5">
        <v>1</v>
      </c>
      <c r="P982" s="4">
        <v>45322</v>
      </c>
      <c r="Q982" s="4">
        <f>P982+366</f>
        <v>45688</v>
      </c>
      <c r="R982" s="2" t="s">
        <v>332</v>
      </c>
      <c r="S982" s="13" t="s">
        <v>2945</v>
      </c>
      <c r="T982" s="12">
        <v>400</v>
      </c>
      <c r="U982" s="12">
        <f>T982</f>
        <v>400</v>
      </c>
      <c r="V982" s="13" t="s">
        <v>3533</v>
      </c>
      <c r="W982" s="13" t="s">
        <v>800</v>
      </c>
      <c r="X982" s="13" t="s">
        <v>802</v>
      </c>
      <c r="Y982" s="2" t="s">
        <v>89</v>
      </c>
      <c r="Z982" s="13" t="s">
        <v>802</v>
      </c>
      <c r="AA982" s="2" t="s">
        <v>803</v>
      </c>
      <c r="AB982" s="3">
        <v>45387</v>
      </c>
      <c r="AC982" s="2" t="s">
        <v>332</v>
      </c>
    </row>
    <row r="983" spans="1:29" ht="30" customHeight="1" x14ac:dyDescent="0.25">
      <c r="A983" s="2">
        <v>2024</v>
      </c>
      <c r="B983" s="3">
        <v>45292</v>
      </c>
      <c r="C983" s="3">
        <v>45382</v>
      </c>
      <c r="D983" s="2" t="s">
        <v>75</v>
      </c>
      <c r="E983" s="7" t="s">
        <v>2881</v>
      </c>
      <c r="F983" s="5" t="s">
        <v>3575</v>
      </c>
      <c r="G983" s="16" t="s">
        <v>322</v>
      </c>
      <c r="H983" s="16" t="s">
        <v>1534</v>
      </c>
      <c r="I983" s="17" t="s">
        <v>84</v>
      </c>
      <c r="J983" s="9" t="s">
        <v>570</v>
      </c>
      <c r="K983" s="9" t="s">
        <v>2910</v>
      </c>
      <c r="L983" s="9" t="s">
        <v>330</v>
      </c>
      <c r="M983" s="2" t="s">
        <v>86</v>
      </c>
      <c r="N983" s="2" t="s">
        <v>332</v>
      </c>
      <c r="O983" s="5">
        <v>1</v>
      </c>
      <c r="P983" s="4">
        <v>45330</v>
      </c>
      <c r="Q983" s="4">
        <f>P983+366</f>
        <v>45696</v>
      </c>
      <c r="R983" s="2" t="s">
        <v>332</v>
      </c>
      <c r="S983" s="13" t="s">
        <v>2946</v>
      </c>
      <c r="T983" s="12">
        <f>216+300</f>
        <v>516</v>
      </c>
      <c r="U983" s="12">
        <f>T983</f>
        <v>516</v>
      </c>
      <c r="V983" s="13" t="s">
        <v>3534</v>
      </c>
      <c r="W983" s="13" t="s">
        <v>800</v>
      </c>
      <c r="X983" s="13" t="s">
        <v>802</v>
      </c>
      <c r="Y983" s="2" t="s">
        <v>89</v>
      </c>
      <c r="Z983" s="13" t="s">
        <v>802</v>
      </c>
      <c r="AA983" s="2" t="s">
        <v>803</v>
      </c>
      <c r="AB983" s="3">
        <v>45387</v>
      </c>
      <c r="AC983" s="2" t="s">
        <v>332</v>
      </c>
    </row>
    <row r="984" spans="1:29" ht="30" customHeight="1" x14ac:dyDescent="0.25">
      <c r="A984" s="2">
        <v>2024</v>
      </c>
      <c r="B984" s="3">
        <v>45292</v>
      </c>
      <c r="C984" s="3">
        <v>45382</v>
      </c>
      <c r="D984" s="2" t="s">
        <v>75</v>
      </c>
      <c r="E984" s="7" t="s">
        <v>2882</v>
      </c>
      <c r="F984" s="5" t="s">
        <v>3575</v>
      </c>
      <c r="G984" s="16" t="s">
        <v>322</v>
      </c>
      <c r="H984" s="16" t="s">
        <v>1534</v>
      </c>
      <c r="I984" s="17" t="s">
        <v>84</v>
      </c>
      <c r="J984" s="9" t="s">
        <v>560</v>
      </c>
      <c r="K984" s="9" t="s">
        <v>537</v>
      </c>
      <c r="L984" s="9" t="s">
        <v>2911</v>
      </c>
      <c r="M984" s="2" t="s">
        <v>86</v>
      </c>
      <c r="N984" s="2" t="s">
        <v>332</v>
      </c>
      <c r="O984" s="5">
        <v>1</v>
      </c>
      <c r="P984" s="4">
        <v>45307</v>
      </c>
      <c r="Q984" s="4">
        <f>P984+366</f>
        <v>45673</v>
      </c>
      <c r="R984" s="2" t="s">
        <v>332</v>
      </c>
      <c r="S984" s="13" t="s">
        <v>2947</v>
      </c>
      <c r="T984" s="12">
        <f>105+595+250</f>
        <v>950</v>
      </c>
      <c r="U984" s="12">
        <f>T984</f>
        <v>950</v>
      </c>
      <c r="V984" s="13" t="s">
        <v>3535</v>
      </c>
      <c r="W984" s="13" t="s">
        <v>800</v>
      </c>
      <c r="X984" s="13" t="s">
        <v>802</v>
      </c>
      <c r="Y984" s="2" t="s">
        <v>89</v>
      </c>
      <c r="Z984" s="13" t="s">
        <v>802</v>
      </c>
      <c r="AA984" s="2" t="s">
        <v>803</v>
      </c>
      <c r="AB984" s="3">
        <v>45387</v>
      </c>
      <c r="AC984" s="2" t="s">
        <v>332</v>
      </c>
    </row>
    <row r="985" spans="1:29" ht="30" customHeight="1" x14ac:dyDescent="0.25">
      <c r="A985" s="2">
        <v>2024</v>
      </c>
      <c r="B985" s="3">
        <v>45292</v>
      </c>
      <c r="C985" s="3">
        <v>45382</v>
      </c>
      <c r="D985" s="2" t="s">
        <v>75</v>
      </c>
      <c r="E985" s="7" t="s">
        <v>2883</v>
      </c>
      <c r="F985" s="5" t="s">
        <v>3575</v>
      </c>
      <c r="G985" s="16" t="s">
        <v>322</v>
      </c>
      <c r="H985" s="16" t="s">
        <v>1534</v>
      </c>
      <c r="I985" s="17" t="s">
        <v>84</v>
      </c>
      <c r="J985" s="9" t="s">
        <v>2912</v>
      </c>
      <c r="K985" s="9" t="s">
        <v>332</v>
      </c>
      <c r="L985" s="9" t="s">
        <v>332</v>
      </c>
      <c r="M985" s="2" t="s">
        <v>86</v>
      </c>
      <c r="N985" s="2" t="s">
        <v>332</v>
      </c>
      <c r="O985" s="5">
        <v>1</v>
      </c>
      <c r="P985" s="4">
        <v>45337</v>
      </c>
      <c r="Q985" s="4">
        <f>P985+731</f>
        <v>46068</v>
      </c>
      <c r="R985" s="2" t="s">
        <v>332</v>
      </c>
      <c r="S985" s="13" t="s">
        <v>2948</v>
      </c>
      <c r="T985" s="12">
        <f>720+2843.9+1330</f>
        <v>4893.8999999999996</v>
      </c>
      <c r="U985" s="12">
        <f>T985</f>
        <v>4893.8999999999996</v>
      </c>
      <c r="V985" s="13" t="s">
        <v>3536</v>
      </c>
      <c r="W985" s="13" t="s">
        <v>800</v>
      </c>
      <c r="X985" s="13" t="s">
        <v>802</v>
      </c>
      <c r="Y985" s="2" t="s">
        <v>89</v>
      </c>
      <c r="Z985" s="13" t="s">
        <v>802</v>
      </c>
      <c r="AA985" s="2" t="s">
        <v>803</v>
      </c>
      <c r="AB985" s="3">
        <v>45387</v>
      </c>
      <c r="AC985" s="2" t="s">
        <v>332</v>
      </c>
    </row>
    <row r="986" spans="1:29" ht="30" customHeight="1" x14ac:dyDescent="0.25">
      <c r="A986" s="2">
        <v>2024</v>
      </c>
      <c r="B986" s="3">
        <v>45292</v>
      </c>
      <c r="C986" s="3">
        <v>45382</v>
      </c>
      <c r="D986" s="2" t="s">
        <v>75</v>
      </c>
      <c r="E986" s="7" t="s">
        <v>2884</v>
      </c>
      <c r="F986" s="5" t="s">
        <v>3575</v>
      </c>
      <c r="G986" s="16" t="s">
        <v>322</v>
      </c>
      <c r="H986" s="16" t="s">
        <v>1534</v>
      </c>
      <c r="I986" s="17" t="s">
        <v>84</v>
      </c>
      <c r="J986" s="9" t="s">
        <v>2913</v>
      </c>
      <c r="K986" s="9" t="s">
        <v>488</v>
      </c>
      <c r="L986" s="9" t="s">
        <v>2914</v>
      </c>
      <c r="M986" s="2" t="s">
        <v>87</v>
      </c>
      <c r="N986" s="2" t="s">
        <v>332</v>
      </c>
      <c r="O986" s="5">
        <v>1</v>
      </c>
      <c r="P986" s="4">
        <v>45331</v>
      </c>
      <c r="Q986" s="4">
        <f t="shared" si="63"/>
        <v>45697</v>
      </c>
      <c r="R986" s="2" t="s">
        <v>332</v>
      </c>
      <c r="S986" s="13" t="s">
        <v>2949</v>
      </c>
      <c r="T986" s="12">
        <f>480+300</f>
        <v>780</v>
      </c>
      <c r="U986" s="12">
        <f t="shared" si="62"/>
        <v>780</v>
      </c>
      <c r="V986" s="13" t="s">
        <v>3537</v>
      </c>
      <c r="W986" s="13" t="s">
        <v>800</v>
      </c>
      <c r="X986" s="13" t="s">
        <v>802</v>
      </c>
      <c r="Y986" s="2" t="s">
        <v>89</v>
      </c>
      <c r="Z986" s="13" t="s">
        <v>802</v>
      </c>
      <c r="AA986" s="2" t="s">
        <v>803</v>
      </c>
      <c r="AB986" s="3">
        <v>45387</v>
      </c>
      <c r="AC986" s="2" t="s">
        <v>332</v>
      </c>
    </row>
    <row r="987" spans="1:29" ht="30" customHeight="1" x14ac:dyDescent="0.25">
      <c r="A987" s="2">
        <v>2024</v>
      </c>
      <c r="B987" s="3">
        <v>45292</v>
      </c>
      <c r="C987" s="3">
        <v>45382</v>
      </c>
      <c r="D987" s="2" t="s">
        <v>75</v>
      </c>
      <c r="E987" s="7" t="s">
        <v>2885</v>
      </c>
      <c r="F987" s="5" t="s">
        <v>3575</v>
      </c>
      <c r="G987" s="16" t="s">
        <v>322</v>
      </c>
      <c r="H987" s="16" t="s">
        <v>1534</v>
      </c>
      <c r="I987" s="17" t="s">
        <v>84</v>
      </c>
      <c r="J987" s="9" t="s">
        <v>485</v>
      </c>
      <c r="K987" s="9" t="s">
        <v>378</v>
      </c>
      <c r="L987" s="9" t="s">
        <v>486</v>
      </c>
      <c r="M987" s="2" t="s">
        <v>86</v>
      </c>
      <c r="N987" s="2" t="s">
        <v>332</v>
      </c>
      <c r="O987" s="5">
        <v>1</v>
      </c>
      <c r="P987" s="4">
        <v>45336</v>
      </c>
      <c r="Q987" s="4">
        <f>P987+366</f>
        <v>45702</v>
      </c>
      <c r="R987" s="2" t="s">
        <v>332</v>
      </c>
      <c r="S987" s="13" t="s">
        <v>2950</v>
      </c>
      <c r="T987" s="12">
        <f>480+723.03</f>
        <v>1203.03</v>
      </c>
      <c r="U987" s="12">
        <f>T987</f>
        <v>1203.03</v>
      </c>
      <c r="V987" s="13" t="s">
        <v>685</v>
      </c>
      <c r="W987" s="13" t="s">
        <v>800</v>
      </c>
      <c r="X987" s="13" t="s">
        <v>802</v>
      </c>
      <c r="Y987" s="2" t="s">
        <v>89</v>
      </c>
      <c r="Z987" s="13" t="s">
        <v>802</v>
      </c>
      <c r="AA987" s="2" t="s">
        <v>803</v>
      </c>
      <c r="AB987" s="3">
        <v>45387</v>
      </c>
      <c r="AC987" s="2" t="s">
        <v>332</v>
      </c>
    </row>
    <row r="988" spans="1:29" ht="30" customHeight="1" x14ac:dyDescent="0.25">
      <c r="A988" s="2">
        <v>2024</v>
      </c>
      <c r="B988" s="3">
        <v>45292</v>
      </c>
      <c r="C988" s="3">
        <v>45382</v>
      </c>
      <c r="D988" s="2" t="s">
        <v>75</v>
      </c>
      <c r="E988" s="7" t="s">
        <v>2886</v>
      </c>
      <c r="F988" s="5" t="s">
        <v>3575</v>
      </c>
      <c r="G988" s="16" t="s">
        <v>322</v>
      </c>
      <c r="H988" s="16" t="s">
        <v>1534</v>
      </c>
      <c r="I988" s="17" t="s">
        <v>84</v>
      </c>
      <c r="J988" s="9" t="s">
        <v>2915</v>
      </c>
      <c r="K988" s="9" t="s">
        <v>486</v>
      </c>
      <c r="L988" s="9" t="s">
        <v>2916</v>
      </c>
      <c r="M988" s="2" t="s">
        <v>86</v>
      </c>
      <c r="N988" s="2" t="s">
        <v>332</v>
      </c>
      <c r="O988" s="5">
        <v>1</v>
      </c>
      <c r="P988" s="4">
        <v>45343</v>
      </c>
      <c r="Q988" s="4">
        <f t="shared" si="63"/>
        <v>45709</v>
      </c>
      <c r="R988" s="2" t="s">
        <v>332</v>
      </c>
      <c r="S988" s="13" t="s">
        <v>2951</v>
      </c>
      <c r="T988" s="12">
        <v>390</v>
      </c>
      <c r="U988" s="12">
        <f t="shared" si="62"/>
        <v>390</v>
      </c>
      <c r="V988" s="13" t="s">
        <v>3538</v>
      </c>
      <c r="W988" s="13" t="s">
        <v>800</v>
      </c>
      <c r="X988" s="13" t="s">
        <v>802</v>
      </c>
      <c r="Y988" s="2" t="s">
        <v>89</v>
      </c>
      <c r="Z988" s="13" t="s">
        <v>802</v>
      </c>
      <c r="AA988" s="2" t="s">
        <v>803</v>
      </c>
      <c r="AB988" s="3">
        <v>45387</v>
      </c>
      <c r="AC988" s="2" t="s">
        <v>332</v>
      </c>
    </row>
    <row r="989" spans="1:29" ht="30" customHeight="1" x14ac:dyDescent="0.25">
      <c r="A989" s="2">
        <v>2024</v>
      </c>
      <c r="B989" s="3">
        <v>45292</v>
      </c>
      <c r="C989" s="3">
        <v>45382</v>
      </c>
      <c r="D989" s="2" t="s">
        <v>75</v>
      </c>
      <c r="E989" s="7" t="s">
        <v>2887</v>
      </c>
      <c r="F989" s="5" t="s">
        <v>3575</v>
      </c>
      <c r="G989" s="16" t="s">
        <v>322</v>
      </c>
      <c r="H989" s="16" t="s">
        <v>1534</v>
      </c>
      <c r="I989" s="17" t="s">
        <v>84</v>
      </c>
      <c r="J989" s="9" t="s">
        <v>471</v>
      </c>
      <c r="K989" s="9" t="s">
        <v>472</v>
      </c>
      <c r="L989" s="9" t="s">
        <v>473</v>
      </c>
      <c r="M989" s="2" t="s">
        <v>86</v>
      </c>
      <c r="N989" s="2" t="s">
        <v>332</v>
      </c>
      <c r="O989" s="5">
        <v>1</v>
      </c>
      <c r="P989" s="4">
        <v>45343</v>
      </c>
      <c r="Q989" s="4">
        <f t="shared" si="63"/>
        <v>45709</v>
      </c>
      <c r="R989" s="2" t="s">
        <v>332</v>
      </c>
      <c r="S989" s="13" t="s">
        <v>2952</v>
      </c>
      <c r="T989" s="12">
        <f>400+737.49</f>
        <v>1137.49</v>
      </c>
      <c r="U989" s="12">
        <f t="shared" si="62"/>
        <v>1137.49</v>
      </c>
      <c r="V989" s="13" t="s">
        <v>677</v>
      </c>
      <c r="W989" s="13" t="s">
        <v>800</v>
      </c>
      <c r="X989" s="13" t="s">
        <v>802</v>
      </c>
      <c r="Y989" s="2" t="s">
        <v>89</v>
      </c>
      <c r="Z989" s="13" t="s">
        <v>802</v>
      </c>
      <c r="AA989" s="2" t="s">
        <v>803</v>
      </c>
      <c r="AB989" s="3">
        <v>45387</v>
      </c>
      <c r="AC989" s="2" t="s">
        <v>332</v>
      </c>
    </row>
    <row r="990" spans="1:29" ht="30" customHeight="1" x14ac:dyDescent="0.25">
      <c r="A990" s="2">
        <v>2024</v>
      </c>
      <c r="B990" s="3">
        <v>45292</v>
      </c>
      <c r="C990" s="3">
        <v>45382</v>
      </c>
      <c r="D990" s="2" t="s">
        <v>75</v>
      </c>
      <c r="E990" s="7" t="s">
        <v>2888</v>
      </c>
      <c r="F990" s="5" t="s">
        <v>3575</v>
      </c>
      <c r="G990" s="16" t="s">
        <v>322</v>
      </c>
      <c r="H990" s="16" t="s">
        <v>1534</v>
      </c>
      <c r="I990" s="17" t="s">
        <v>84</v>
      </c>
      <c r="J990" s="9" t="s">
        <v>469</v>
      </c>
      <c r="K990" s="9" t="s">
        <v>470</v>
      </c>
      <c r="L990" s="9" t="s">
        <v>429</v>
      </c>
      <c r="M990" s="2" t="s">
        <v>86</v>
      </c>
      <c r="N990" s="2" t="s">
        <v>332</v>
      </c>
      <c r="O990" s="5">
        <v>1</v>
      </c>
      <c r="P990" s="4">
        <v>45330</v>
      </c>
      <c r="Q990" s="4">
        <f t="shared" si="63"/>
        <v>45696</v>
      </c>
      <c r="R990" s="2" t="s">
        <v>332</v>
      </c>
      <c r="S990" s="13" t="s">
        <v>2953</v>
      </c>
      <c r="T990" s="12">
        <v>1160</v>
      </c>
      <c r="U990" s="12">
        <f t="shared" si="62"/>
        <v>1160</v>
      </c>
      <c r="V990" s="13" t="s">
        <v>676</v>
      </c>
      <c r="W990" s="13" t="s">
        <v>800</v>
      </c>
      <c r="X990" s="13" t="s">
        <v>802</v>
      </c>
      <c r="Y990" s="2" t="s">
        <v>89</v>
      </c>
      <c r="Z990" s="13" t="s">
        <v>802</v>
      </c>
      <c r="AA990" s="2" t="s">
        <v>803</v>
      </c>
      <c r="AB990" s="3">
        <v>45387</v>
      </c>
      <c r="AC990" s="2" t="s">
        <v>332</v>
      </c>
    </row>
    <row r="991" spans="1:29" ht="30" customHeight="1" x14ac:dyDescent="0.25">
      <c r="A991" s="2">
        <v>2024</v>
      </c>
      <c r="B991" s="3">
        <v>45292</v>
      </c>
      <c r="C991" s="3">
        <v>45382</v>
      </c>
      <c r="D991" s="2" t="s">
        <v>75</v>
      </c>
      <c r="E991" s="7" t="s">
        <v>2889</v>
      </c>
      <c r="F991" s="5" t="s">
        <v>3575</v>
      </c>
      <c r="G991" s="16" t="s">
        <v>322</v>
      </c>
      <c r="H991" s="16" t="s">
        <v>1534</v>
      </c>
      <c r="I991" s="17" t="s">
        <v>84</v>
      </c>
      <c r="J991" s="9" t="s">
        <v>2917</v>
      </c>
      <c r="K991" s="9" t="s">
        <v>405</v>
      </c>
      <c r="L991" s="9" t="s">
        <v>393</v>
      </c>
      <c r="M991" s="2" t="s">
        <v>86</v>
      </c>
      <c r="N991" s="2" t="s">
        <v>332</v>
      </c>
      <c r="O991" s="5">
        <v>1</v>
      </c>
      <c r="P991" s="4">
        <v>45359</v>
      </c>
      <c r="Q991" s="4">
        <f>P991+365</f>
        <v>45724</v>
      </c>
      <c r="R991" s="2" t="s">
        <v>332</v>
      </c>
      <c r="S991" s="13" t="s">
        <v>2954</v>
      </c>
      <c r="T991" s="12">
        <v>522.5</v>
      </c>
      <c r="U991" s="12">
        <f t="shared" si="62"/>
        <v>522.5</v>
      </c>
      <c r="V991" s="13" t="s">
        <v>699</v>
      </c>
      <c r="W991" s="13" t="s">
        <v>800</v>
      </c>
      <c r="X991" s="13" t="s">
        <v>802</v>
      </c>
      <c r="Y991" s="2" t="s">
        <v>89</v>
      </c>
      <c r="Z991" s="13" t="s">
        <v>802</v>
      </c>
      <c r="AA991" s="2" t="s">
        <v>803</v>
      </c>
      <c r="AB991" s="3">
        <v>45387</v>
      </c>
      <c r="AC991" s="2" t="s">
        <v>332</v>
      </c>
    </row>
    <row r="992" spans="1:29" ht="30" customHeight="1" x14ac:dyDescent="0.25">
      <c r="A992" s="2">
        <v>2024</v>
      </c>
      <c r="B992" s="3">
        <v>45292</v>
      </c>
      <c r="C992" s="3">
        <v>45382</v>
      </c>
      <c r="D992" s="2" t="s">
        <v>75</v>
      </c>
      <c r="E992" s="7" t="s">
        <v>2890</v>
      </c>
      <c r="F992" s="5" t="s">
        <v>3575</v>
      </c>
      <c r="G992" s="16" t="s">
        <v>322</v>
      </c>
      <c r="H992" s="16" t="s">
        <v>1534</v>
      </c>
      <c r="I992" s="17" t="s">
        <v>84</v>
      </c>
      <c r="J992" s="9" t="s">
        <v>2918</v>
      </c>
      <c r="K992" s="9" t="s">
        <v>408</v>
      </c>
      <c r="L992" s="9" t="s">
        <v>330</v>
      </c>
      <c r="M992" s="2" t="s">
        <v>87</v>
      </c>
      <c r="N992" s="2" t="s">
        <v>332</v>
      </c>
      <c r="O992" s="5">
        <v>1</v>
      </c>
      <c r="P992" s="4">
        <v>44997</v>
      </c>
      <c r="Q992" s="4">
        <f>P992+731</f>
        <v>45728</v>
      </c>
      <c r="R992" s="2" t="s">
        <v>332</v>
      </c>
      <c r="S992" s="13" t="s">
        <v>2955</v>
      </c>
      <c r="T992" s="12">
        <f>250+250</f>
        <v>500</v>
      </c>
      <c r="U992" s="12">
        <f t="shared" si="62"/>
        <v>500</v>
      </c>
      <c r="V992" s="13" t="s">
        <v>3539</v>
      </c>
      <c r="W992" s="13" t="s">
        <v>800</v>
      </c>
      <c r="X992" s="13" t="s">
        <v>802</v>
      </c>
      <c r="Y992" s="2" t="s">
        <v>89</v>
      </c>
      <c r="Z992" s="13" t="s">
        <v>802</v>
      </c>
      <c r="AA992" s="2" t="s">
        <v>803</v>
      </c>
      <c r="AB992" s="3">
        <v>45387</v>
      </c>
      <c r="AC992" s="2" t="s">
        <v>332</v>
      </c>
    </row>
    <row r="993" spans="1:29" ht="30" customHeight="1" x14ac:dyDescent="0.25">
      <c r="A993" s="2">
        <v>2024</v>
      </c>
      <c r="B993" s="3">
        <v>45292</v>
      </c>
      <c r="C993" s="3">
        <v>45382</v>
      </c>
      <c r="D993" s="2" t="s">
        <v>75</v>
      </c>
      <c r="E993" s="7" t="s">
        <v>2891</v>
      </c>
      <c r="F993" s="5" t="s">
        <v>3575</v>
      </c>
      <c r="G993" s="16" t="s">
        <v>322</v>
      </c>
      <c r="H993" s="16" t="s">
        <v>1534</v>
      </c>
      <c r="I993" s="17" t="s">
        <v>84</v>
      </c>
      <c r="J993" s="9" t="s">
        <v>2919</v>
      </c>
      <c r="K993" s="9" t="s">
        <v>1537</v>
      </c>
      <c r="L993" s="9" t="s">
        <v>2920</v>
      </c>
      <c r="M993" s="2" t="s">
        <v>87</v>
      </c>
      <c r="N993" s="2" t="s">
        <v>332</v>
      </c>
      <c r="O993" s="5">
        <v>1</v>
      </c>
      <c r="P993" s="4">
        <v>45371</v>
      </c>
      <c r="Q993" s="4">
        <f>P993+365</f>
        <v>45736</v>
      </c>
      <c r="R993" s="2" t="s">
        <v>332</v>
      </c>
      <c r="S993" s="13" t="s">
        <v>2956</v>
      </c>
      <c r="T993" s="12">
        <v>400</v>
      </c>
      <c r="U993" s="12">
        <f t="shared" si="62"/>
        <v>400</v>
      </c>
      <c r="V993" s="13" t="s">
        <v>3540</v>
      </c>
      <c r="W993" s="13" t="s">
        <v>800</v>
      </c>
      <c r="X993" s="13" t="s">
        <v>802</v>
      </c>
      <c r="Y993" s="2" t="s">
        <v>89</v>
      </c>
      <c r="Z993" s="13" t="s">
        <v>802</v>
      </c>
      <c r="AA993" s="2" t="s">
        <v>803</v>
      </c>
      <c r="AB993" s="3">
        <v>45387</v>
      </c>
      <c r="AC993" s="2" t="s">
        <v>332</v>
      </c>
    </row>
    <row r="994" spans="1:29" ht="30" customHeight="1" x14ac:dyDescent="0.25">
      <c r="A994" s="2">
        <v>2024</v>
      </c>
      <c r="B994" s="3">
        <v>45292</v>
      </c>
      <c r="C994" s="3">
        <v>45382</v>
      </c>
      <c r="D994" s="2" t="s">
        <v>75</v>
      </c>
      <c r="E994" s="7" t="s">
        <v>2892</v>
      </c>
      <c r="F994" s="5" t="s">
        <v>3575</v>
      </c>
      <c r="G994" s="16" t="s">
        <v>322</v>
      </c>
      <c r="H994" s="16" t="s">
        <v>1534</v>
      </c>
      <c r="I994" s="17" t="s">
        <v>84</v>
      </c>
      <c r="J994" s="9" t="s">
        <v>2921</v>
      </c>
      <c r="K994" s="9" t="s">
        <v>357</v>
      </c>
      <c r="L994" s="9" t="s">
        <v>369</v>
      </c>
      <c r="M994" s="2" t="s">
        <v>87</v>
      </c>
      <c r="N994" s="2" t="s">
        <v>332</v>
      </c>
      <c r="O994" s="5">
        <v>1</v>
      </c>
      <c r="P994" s="4">
        <v>45362</v>
      </c>
      <c r="Q994" s="4">
        <f>P994+365</f>
        <v>45727</v>
      </c>
      <c r="R994" s="2" t="s">
        <v>332</v>
      </c>
      <c r="S994" s="13" t="s">
        <v>2957</v>
      </c>
      <c r="T994" s="12">
        <f>400+784.68+300</f>
        <v>1484.6799999999998</v>
      </c>
      <c r="U994" s="12">
        <f t="shared" si="62"/>
        <v>1484.6799999999998</v>
      </c>
      <c r="V994" s="13" t="s">
        <v>3541</v>
      </c>
      <c r="W994" s="13" t="s">
        <v>800</v>
      </c>
      <c r="X994" s="13" t="s">
        <v>802</v>
      </c>
      <c r="Y994" s="2" t="s">
        <v>89</v>
      </c>
      <c r="Z994" s="13" t="s">
        <v>802</v>
      </c>
      <c r="AA994" s="2" t="s">
        <v>803</v>
      </c>
      <c r="AB994" s="3">
        <v>45387</v>
      </c>
      <c r="AC994" s="2" t="s">
        <v>332</v>
      </c>
    </row>
    <row r="995" spans="1:29" ht="30" customHeight="1" x14ac:dyDescent="0.25">
      <c r="A995" s="2">
        <v>2024</v>
      </c>
      <c r="B995" s="3">
        <v>45292</v>
      </c>
      <c r="C995" s="3">
        <v>45382</v>
      </c>
      <c r="D995" s="2" t="s">
        <v>75</v>
      </c>
      <c r="E995" s="7" t="s">
        <v>3542</v>
      </c>
      <c r="F995" s="5" t="s">
        <v>3576</v>
      </c>
      <c r="G995" s="16" t="s">
        <v>322</v>
      </c>
      <c r="H995" s="16" t="s">
        <v>1534</v>
      </c>
      <c r="I995" s="17" t="s">
        <v>84</v>
      </c>
      <c r="J995" s="9" t="s">
        <v>3577</v>
      </c>
      <c r="K995" s="9" t="s">
        <v>3578</v>
      </c>
      <c r="L995" s="9" t="s">
        <v>3579</v>
      </c>
      <c r="M995" s="2" t="s">
        <v>87</v>
      </c>
      <c r="N995" s="2" t="s">
        <v>332</v>
      </c>
      <c r="O995" s="5">
        <v>1</v>
      </c>
      <c r="P995" s="4">
        <v>45259</v>
      </c>
      <c r="Q995" s="4">
        <f t="shared" ref="Q995:Q1027" si="64">P995+5</f>
        <v>45264</v>
      </c>
      <c r="R995" s="2" t="s">
        <v>332</v>
      </c>
      <c r="S995" s="13" t="s">
        <v>3605</v>
      </c>
      <c r="T995" s="12">
        <f>487.5+162.75</f>
        <v>650.25</v>
      </c>
      <c r="U995" s="12">
        <f t="shared" si="62"/>
        <v>650.25</v>
      </c>
      <c r="V995" s="13" t="s">
        <v>3638</v>
      </c>
      <c r="W995" s="13" t="s">
        <v>800</v>
      </c>
      <c r="X995" s="13" t="s">
        <v>802</v>
      </c>
      <c r="Y995" s="2" t="s">
        <v>89</v>
      </c>
      <c r="Z995" s="13" t="s">
        <v>802</v>
      </c>
      <c r="AA995" s="2" t="s">
        <v>803</v>
      </c>
      <c r="AB995" s="3">
        <v>45387</v>
      </c>
      <c r="AC995" s="2" t="s">
        <v>332</v>
      </c>
    </row>
    <row r="996" spans="1:29" ht="30" customHeight="1" x14ac:dyDescent="0.25">
      <c r="A996" s="2">
        <v>2024</v>
      </c>
      <c r="B996" s="3">
        <v>45292</v>
      </c>
      <c r="C996" s="3">
        <v>45382</v>
      </c>
      <c r="D996" s="2" t="s">
        <v>75</v>
      </c>
      <c r="E996" s="7" t="s">
        <v>3543</v>
      </c>
      <c r="F996" s="5" t="s">
        <v>3576</v>
      </c>
      <c r="G996" s="16" t="s">
        <v>322</v>
      </c>
      <c r="H996" s="16" t="s">
        <v>1534</v>
      </c>
      <c r="I996" s="17" t="s">
        <v>84</v>
      </c>
      <c r="J996" s="9" t="s">
        <v>3580</v>
      </c>
      <c r="K996" s="9" t="s">
        <v>426</v>
      </c>
      <c r="L996" s="9" t="s">
        <v>3581</v>
      </c>
      <c r="M996" s="2" t="s">
        <v>87</v>
      </c>
      <c r="N996" s="2" t="s">
        <v>332</v>
      </c>
      <c r="O996" s="5">
        <v>1</v>
      </c>
      <c r="P996" s="4">
        <v>45259</v>
      </c>
      <c r="Q996" s="4">
        <f t="shared" si="64"/>
        <v>45264</v>
      </c>
      <c r="R996" s="2" t="s">
        <v>332</v>
      </c>
      <c r="S996" s="13" t="s">
        <v>3606</v>
      </c>
      <c r="T996" s="12">
        <v>318.5</v>
      </c>
      <c r="U996" s="12">
        <f t="shared" si="62"/>
        <v>318.5</v>
      </c>
      <c r="V996" s="13" t="s">
        <v>3639</v>
      </c>
      <c r="W996" s="13" t="s">
        <v>800</v>
      </c>
      <c r="X996" s="13" t="s">
        <v>802</v>
      </c>
      <c r="Y996" s="2" t="s">
        <v>89</v>
      </c>
      <c r="Z996" s="13" t="s">
        <v>802</v>
      </c>
      <c r="AA996" s="2" t="s">
        <v>803</v>
      </c>
      <c r="AB996" s="3">
        <v>45387</v>
      </c>
      <c r="AC996" s="2" t="s">
        <v>332</v>
      </c>
    </row>
    <row r="997" spans="1:29" ht="30" customHeight="1" x14ac:dyDescent="0.25">
      <c r="A997" s="2">
        <v>2024</v>
      </c>
      <c r="B997" s="3">
        <v>45292</v>
      </c>
      <c r="C997" s="3">
        <v>45382</v>
      </c>
      <c r="D997" s="2" t="s">
        <v>75</v>
      </c>
      <c r="E997" s="7" t="s">
        <v>3544</v>
      </c>
      <c r="F997" s="5" t="s">
        <v>3576</v>
      </c>
      <c r="G997" s="16" t="s">
        <v>322</v>
      </c>
      <c r="H997" s="16" t="s">
        <v>1534</v>
      </c>
      <c r="I997" s="17" t="s">
        <v>84</v>
      </c>
      <c r="J997" s="9" t="s">
        <v>3582</v>
      </c>
      <c r="K997" s="9" t="s">
        <v>334</v>
      </c>
      <c r="L997" s="9" t="s">
        <v>516</v>
      </c>
      <c r="M997" s="2" t="s">
        <v>86</v>
      </c>
      <c r="N997" s="2" t="s">
        <v>332</v>
      </c>
      <c r="O997" s="5">
        <v>1</v>
      </c>
      <c r="P997" s="4">
        <v>45279</v>
      </c>
      <c r="Q997" s="4">
        <f t="shared" si="64"/>
        <v>45284</v>
      </c>
      <c r="R997" s="2" t="s">
        <v>332</v>
      </c>
      <c r="S997" s="13" t="s">
        <v>3607</v>
      </c>
      <c r="T997" s="12">
        <f>297.5+77.5</f>
        <v>375</v>
      </c>
      <c r="U997" s="12">
        <f t="shared" si="62"/>
        <v>375</v>
      </c>
      <c r="V997" s="13" t="s">
        <v>3640</v>
      </c>
      <c r="W997" s="13" t="s">
        <v>800</v>
      </c>
      <c r="X997" s="13" t="s">
        <v>802</v>
      </c>
      <c r="Y997" s="2" t="s">
        <v>89</v>
      </c>
      <c r="Z997" s="13" t="s">
        <v>802</v>
      </c>
      <c r="AA997" s="2" t="s">
        <v>803</v>
      </c>
      <c r="AB997" s="3">
        <v>45387</v>
      </c>
      <c r="AC997" s="2" t="s">
        <v>332</v>
      </c>
    </row>
    <row r="998" spans="1:29" ht="30" customHeight="1" x14ac:dyDescent="0.25">
      <c r="A998" s="2">
        <v>2024</v>
      </c>
      <c r="B998" s="3">
        <v>45292</v>
      </c>
      <c r="C998" s="3">
        <v>45382</v>
      </c>
      <c r="D998" s="2" t="s">
        <v>75</v>
      </c>
      <c r="E998" s="7" t="s">
        <v>3545</v>
      </c>
      <c r="F998" s="5" t="s">
        <v>3576</v>
      </c>
      <c r="G998" s="16" t="s">
        <v>322</v>
      </c>
      <c r="H998" s="16" t="s">
        <v>1534</v>
      </c>
      <c r="I998" s="17" t="s">
        <v>84</v>
      </c>
      <c r="J998" s="9" t="s">
        <v>1677</v>
      </c>
      <c r="K998" s="9" t="s">
        <v>552</v>
      </c>
      <c r="L998" s="9" t="s">
        <v>386</v>
      </c>
      <c r="M998" s="2" t="s">
        <v>86</v>
      </c>
      <c r="N998" s="2" t="s">
        <v>332</v>
      </c>
      <c r="O998" s="5">
        <v>1</v>
      </c>
      <c r="P998" s="4">
        <v>45299</v>
      </c>
      <c r="Q998" s="4">
        <f t="shared" si="64"/>
        <v>45304</v>
      </c>
      <c r="R998" s="2" t="s">
        <v>332</v>
      </c>
      <c r="S998" s="13" t="s">
        <v>3608</v>
      </c>
      <c r="T998" s="12">
        <v>325</v>
      </c>
      <c r="U998" s="12">
        <f t="shared" si="62"/>
        <v>325</v>
      </c>
      <c r="V998" s="13" t="s">
        <v>3641</v>
      </c>
      <c r="W998" s="13" t="s">
        <v>800</v>
      </c>
      <c r="X998" s="13" t="s">
        <v>802</v>
      </c>
      <c r="Y998" s="2" t="s">
        <v>89</v>
      </c>
      <c r="Z998" s="13" t="s">
        <v>802</v>
      </c>
      <c r="AA998" s="2" t="s">
        <v>803</v>
      </c>
      <c r="AB998" s="3">
        <v>45387</v>
      </c>
      <c r="AC998" s="2" t="s">
        <v>332</v>
      </c>
    </row>
    <row r="999" spans="1:29" ht="30" customHeight="1" x14ac:dyDescent="0.25">
      <c r="A999" s="2">
        <v>2024</v>
      </c>
      <c r="B999" s="3">
        <v>45292</v>
      </c>
      <c r="C999" s="3">
        <v>45382</v>
      </c>
      <c r="D999" s="2" t="s">
        <v>75</v>
      </c>
      <c r="E999" s="7" t="s">
        <v>3546</v>
      </c>
      <c r="F999" s="5" t="s">
        <v>3576</v>
      </c>
      <c r="G999" s="16" t="s">
        <v>322</v>
      </c>
      <c r="H999" s="16" t="s">
        <v>1534</v>
      </c>
      <c r="I999" s="17" t="s">
        <v>84</v>
      </c>
      <c r="J999" s="9" t="s">
        <v>3583</v>
      </c>
      <c r="K999" s="9" t="s">
        <v>3584</v>
      </c>
      <c r="L999" s="9" t="s">
        <v>1842</v>
      </c>
      <c r="M999" s="2" t="s">
        <v>86</v>
      </c>
      <c r="N999" s="2" t="s">
        <v>332</v>
      </c>
      <c r="O999" s="5">
        <v>1</v>
      </c>
      <c r="P999" s="4">
        <v>45280</v>
      </c>
      <c r="Q999" s="4">
        <f t="shared" si="64"/>
        <v>45285</v>
      </c>
      <c r="R999" s="2" t="s">
        <v>332</v>
      </c>
      <c r="S999" s="13" t="s">
        <v>3609</v>
      </c>
      <c r="T999" s="12">
        <v>157.5</v>
      </c>
      <c r="U999" s="12">
        <f t="shared" si="62"/>
        <v>157.5</v>
      </c>
      <c r="V999" s="13" t="s">
        <v>3642</v>
      </c>
      <c r="W999" s="13" t="s">
        <v>800</v>
      </c>
      <c r="X999" s="13" t="s">
        <v>802</v>
      </c>
      <c r="Y999" s="2" t="s">
        <v>89</v>
      </c>
      <c r="Z999" s="13" t="s">
        <v>802</v>
      </c>
      <c r="AA999" s="2" t="s">
        <v>803</v>
      </c>
      <c r="AB999" s="3">
        <v>45387</v>
      </c>
      <c r="AC999" s="2" t="s">
        <v>332</v>
      </c>
    </row>
    <row r="1000" spans="1:29" ht="30" customHeight="1" x14ac:dyDescent="0.25">
      <c r="A1000" s="2">
        <v>2024</v>
      </c>
      <c r="B1000" s="3">
        <v>45292</v>
      </c>
      <c r="C1000" s="3">
        <v>45382</v>
      </c>
      <c r="D1000" s="2" t="s">
        <v>75</v>
      </c>
      <c r="E1000" s="7" t="s">
        <v>3547</v>
      </c>
      <c r="F1000" s="5" t="s">
        <v>3576</v>
      </c>
      <c r="G1000" s="16" t="s">
        <v>322</v>
      </c>
      <c r="H1000" s="16" t="s">
        <v>1534</v>
      </c>
      <c r="I1000" s="17" t="s">
        <v>84</v>
      </c>
      <c r="J1000" s="9" t="s">
        <v>3585</v>
      </c>
      <c r="K1000" s="9" t="s">
        <v>510</v>
      </c>
      <c r="L1000" s="9" t="s">
        <v>382</v>
      </c>
      <c r="M1000" s="2" t="s">
        <v>86</v>
      </c>
      <c r="N1000" s="2" t="s">
        <v>332</v>
      </c>
      <c r="O1000" s="5">
        <v>1</v>
      </c>
      <c r="P1000" s="4">
        <v>45301</v>
      </c>
      <c r="Q1000" s="4">
        <f t="shared" si="64"/>
        <v>45306</v>
      </c>
      <c r="R1000" s="2" t="s">
        <v>332</v>
      </c>
      <c r="S1000" s="13" t="s">
        <v>3610</v>
      </c>
      <c r="T1000" s="12">
        <f>315+181.35</f>
        <v>496.35</v>
      </c>
      <c r="U1000" s="12">
        <f t="shared" si="62"/>
        <v>496.35</v>
      </c>
      <c r="V1000" s="13" t="s">
        <v>3643</v>
      </c>
      <c r="W1000" s="13" t="s">
        <v>800</v>
      </c>
      <c r="X1000" s="13" t="s">
        <v>802</v>
      </c>
      <c r="Y1000" s="2" t="s">
        <v>89</v>
      </c>
      <c r="Z1000" s="13" t="s">
        <v>802</v>
      </c>
      <c r="AA1000" s="2" t="s">
        <v>803</v>
      </c>
      <c r="AB1000" s="3">
        <v>45387</v>
      </c>
      <c r="AC1000" s="2" t="s">
        <v>332</v>
      </c>
    </row>
    <row r="1001" spans="1:29" ht="30" customHeight="1" x14ac:dyDescent="0.25">
      <c r="A1001" s="2">
        <v>2024</v>
      </c>
      <c r="B1001" s="3">
        <v>45292</v>
      </c>
      <c r="C1001" s="3">
        <v>45382</v>
      </c>
      <c r="D1001" s="2" t="s">
        <v>75</v>
      </c>
      <c r="E1001" s="7" t="s">
        <v>3548</v>
      </c>
      <c r="F1001" s="5" t="s">
        <v>3576</v>
      </c>
      <c r="G1001" s="16" t="s">
        <v>322</v>
      </c>
      <c r="H1001" s="16" t="s">
        <v>1534</v>
      </c>
      <c r="I1001" s="17" t="s">
        <v>84</v>
      </c>
      <c r="J1001" s="9" t="s">
        <v>363</v>
      </c>
      <c r="K1001" s="9" t="s">
        <v>3579</v>
      </c>
      <c r="L1001" s="9" t="s">
        <v>504</v>
      </c>
      <c r="M1001" s="2" t="s">
        <v>86</v>
      </c>
      <c r="N1001" s="2" t="s">
        <v>332</v>
      </c>
      <c r="O1001" s="5">
        <v>1</v>
      </c>
      <c r="P1001" s="4">
        <v>45309</v>
      </c>
      <c r="Q1001" s="4">
        <f t="shared" si="64"/>
        <v>45314</v>
      </c>
      <c r="R1001" s="2" t="s">
        <v>332</v>
      </c>
      <c r="S1001" s="13" t="s">
        <v>3611</v>
      </c>
      <c r="T1001" s="12">
        <f>130+31</f>
        <v>161</v>
      </c>
      <c r="U1001" s="12">
        <f t="shared" si="62"/>
        <v>161</v>
      </c>
      <c r="V1001" s="13" t="s">
        <v>3644</v>
      </c>
      <c r="W1001" s="13" t="s">
        <v>800</v>
      </c>
      <c r="X1001" s="13" t="s">
        <v>802</v>
      </c>
      <c r="Y1001" s="2" t="s">
        <v>89</v>
      </c>
      <c r="Z1001" s="13" t="s">
        <v>802</v>
      </c>
      <c r="AA1001" s="2" t="s">
        <v>803</v>
      </c>
      <c r="AB1001" s="3">
        <v>45387</v>
      </c>
      <c r="AC1001" s="2" t="s">
        <v>332</v>
      </c>
    </row>
    <row r="1002" spans="1:29" ht="30" customHeight="1" x14ac:dyDescent="0.25">
      <c r="A1002" s="2">
        <v>2024</v>
      </c>
      <c r="B1002" s="3">
        <v>45292</v>
      </c>
      <c r="C1002" s="3">
        <v>45382</v>
      </c>
      <c r="D1002" s="2" t="s">
        <v>75</v>
      </c>
      <c r="E1002" s="7" t="s">
        <v>3549</v>
      </c>
      <c r="F1002" s="5" t="s">
        <v>3576</v>
      </c>
      <c r="G1002" s="16" t="s">
        <v>322</v>
      </c>
      <c r="H1002" s="16" t="s">
        <v>1534</v>
      </c>
      <c r="I1002" s="17" t="s">
        <v>84</v>
      </c>
      <c r="J1002" s="9" t="s">
        <v>3586</v>
      </c>
      <c r="K1002" s="9" t="s">
        <v>332</v>
      </c>
      <c r="L1002" s="9" t="s">
        <v>332</v>
      </c>
      <c r="M1002" s="2" t="s">
        <v>86</v>
      </c>
      <c r="N1002" s="2" t="s">
        <v>332</v>
      </c>
      <c r="O1002" s="5">
        <v>1</v>
      </c>
      <c r="P1002" s="4">
        <v>45313</v>
      </c>
      <c r="Q1002" s="4">
        <f t="shared" si="64"/>
        <v>45318</v>
      </c>
      <c r="R1002" s="2" t="s">
        <v>332</v>
      </c>
      <c r="S1002" s="13" t="s">
        <v>3612</v>
      </c>
      <c r="T1002" s="12">
        <v>122.5</v>
      </c>
      <c r="U1002" s="12">
        <f>T1002</f>
        <v>122.5</v>
      </c>
      <c r="V1002" s="13" t="s">
        <v>3645</v>
      </c>
      <c r="W1002" s="13" t="s">
        <v>800</v>
      </c>
      <c r="X1002" s="13" t="s">
        <v>802</v>
      </c>
      <c r="Y1002" s="2" t="s">
        <v>89</v>
      </c>
      <c r="Z1002" s="13" t="s">
        <v>802</v>
      </c>
      <c r="AA1002" s="2" t="s">
        <v>803</v>
      </c>
      <c r="AB1002" s="3">
        <v>45387</v>
      </c>
      <c r="AC1002" s="2" t="s">
        <v>332</v>
      </c>
    </row>
    <row r="1003" spans="1:29" ht="30" customHeight="1" x14ac:dyDescent="0.25">
      <c r="A1003" s="2">
        <v>2024</v>
      </c>
      <c r="B1003" s="3">
        <v>45292</v>
      </c>
      <c r="C1003" s="3">
        <v>45382</v>
      </c>
      <c r="D1003" s="2" t="s">
        <v>75</v>
      </c>
      <c r="E1003" s="7" t="s">
        <v>3550</v>
      </c>
      <c r="F1003" s="5" t="s">
        <v>3576</v>
      </c>
      <c r="G1003" s="16" t="s">
        <v>322</v>
      </c>
      <c r="H1003" s="16" t="s">
        <v>1534</v>
      </c>
      <c r="I1003" s="17" t="s">
        <v>84</v>
      </c>
      <c r="J1003" s="9" t="s">
        <v>1868</v>
      </c>
      <c r="K1003" s="9" t="s">
        <v>445</v>
      </c>
      <c r="L1003" s="9" t="s">
        <v>361</v>
      </c>
      <c r="M1003" s="2" t="s">
        <v>86</v>
      </c>
      <c r="N1003" s="2" t="s">
        <v>332</v>
      </c>
      <c r="O1003" s="5">
        <v>1</v>
      </c>
      <c r="P1003" s="4">
        <v>45310</v>
      </c>
      <c r="Q1003" s="4">
        <f t="shared" si="64"/>
        <v>45315</v>
      </c>
      <c r="R1003" s="2" t="s">
        <v>332</v>
      </c>
      <c r="S1003" s="13" t="s">
        <v>3613</v>
      </c>
      <c r="T1003" s="12">
        <f>129.5</f>
        <v>129.5</v>
      </c>
      <c r="U1003" s="12">
        <f>T1003</f>
        <v>129.5</v>
      </c>
      <c r="V1003" s="13" t="s">
        <v>3646</v>
      </c>
      <c r="W1003" s="13" t="s">
        <v>800</v>
      </c>
      <c r="X1003" s="13" t="s">
        <v>802</v>
      </c>
      <c r="Y1003" s="2" t="s">
        <v>89</v>
      </c>
      <c r="Z1003" s="13" t="s">
        <v>802</v>
      </c>
      <c r="AA1003" s="2" t="s">
        <v>803</v>
      </c>
      <c r="AB1003" s="3">
        <v>45387</v>
      </c>
      <c r="AC1003" s="2" t="s">
        <v>332</v>
      </c>
    </row>
    <row r="1004" spans="1:29" ht="30" customHeight="1" x14ac:dyDescent="0.25">
      <c r="A1004" s="2">
        <v>2024</v>
      </c>
      <c r="B1004" s="3">
        <v>45292</v>
      </c>
      <c r="C1004" s="3">
        <v>45382</v>
      </c>
      <c r="D1004" s="2" t="s">
        <v>75</v>
      </c>
      <c r="E1004" s="7" t="s">
        <v>3551</v>
      </c>
      <c r="F1004" s="5" t="s">
        <v>3576</v>
      </c>
      <c r="G1004" s="16" t="s">
        <v>322</v>
      </c>
      <c r="H1004" s="16" t="s">
        <v>1534</v>
      </c>
      <c r="I1004" s="17" t="s">
        <v>84</v>
      </c>
      <c r="J1004" s="9" t="s">
        <v>3587</v>
      </c>
      <c r="K1004" s="9" t="s">
        <v>345</v>
      </c>
      <c r="L1004" s="9" t="s">
        <v>357</v>
      </c>
      <c r="M1004" s="2" t="s">
        <v>87</v>
      </c>
      <c r="N1004" s="2" t="s">
        <v>332</v>
      </c>
      <c r="O1004" s="5">
        <v>1</v>
      </c>
      <c r="P1004" s="4">
        <v>45310</v>
      </c>
      <c r="Q1004" s="4">
        <f t="shared" si="64"/>
        <v>45315</v>
      </c>
      <c r="R1004" s="2" t="s">
        <v>332</v>
      </c>
      <c r="S1004" s="13" t="s">
        <v>3614</v>
      </c>
      <c r="T1004" s="12">
        <f>140+40.3</f>
        <v>180.3</v>
      </c>
      <c r="U1004" s="12">
        <f>T1004</f>
        <v>180.3</v>
      </c>
      <c r="V1004" s="13" t="s">
        <v>3647</v>
      </c>
      <c r="W1004" s="13" t="s">
        <v>800</v>
      </c>
      <c r="X1004" s="13" t="s">
        <v>802</v>
      </c>
      <c r="Y1004" s="2" t="s">
        <v>89</v>
      </c>
      <c r="Z1004" s="13" t="s">
        <v>802</v>
      </c>
      <c r="AA1004" s="2" t="s">
        <v>803</v>
      </c>
      <c r="AB1004" s="3">
        <v>45387</v>
      </c>
      <c r="AC1004" s="2" t="s">
        <v>332</v>
      </c>
    </row>
    <row r="1005" spans="1:29" ht="30" customHeight="1" x14ac:dyDescent="0.25">
      <c r="A1005" s="2">
        <v>2024</v>
      </c>
      <c r="B1005" s="3">
        <v>45292</v>
      </c>
      <c r="C1005" s="3">
        <v>45382</v>
      </c>
      <c r="D1005" s="2" t="s">
        <v>75</v>
      </c>
      <c r="E1005" s="7" t="s">
        <v>3552</v>
      </c>
      <c r="F1005" s="5" t="s">
        <v>3576</v>
      </c>
      <c r="G1005" s="16" t="s">
        <v>322</v>
      </c>
      <c r="H1005" s="16" t="s">
        <v>1534</v>
      </c>
      <c r="I1005" s="17" t="s">
        <v>84</v>
      </c>
      <c r="J1005" s="9" t="s">
        <v>344</v>
      </c>
      <c r="K1005" s="9" t="s">
        <v>357</v>
      </c>
      <c r="L1005" s="9" t="s">
        <v>3588</v>
      </c>
      <c r="M1005" s="2" t="s">
        <v>86</v>
      </c>
      <c r="N1005" s="2" t="s">
        <v>332</v>
      </c>
      <c r="O1005" s="5">
        <v>1</v>
      </c>
      <c r="P1005" s="4">
        <v>45310</v>
      </c>
      <c r="Q1005" s="4">
        <f t="shared" si="64"/>
        <v>45315</v>
      </c>
      <c r="R1005" s="2" t="s">
        <v>332</v>
      </c>
      <c r="S1005" s="13" t="s">
        <v>3615</v>
      </c>
      <c r="T1005" s="12">
        <f>175+93</f>
        <v>268</v>
      </c>
      <c r="U1005" s="12">
        <f>T1005</f>
        <v>268</v>
      </c>
      <c r="V1005" s="13" t="s">
        <v>3648</v>
      </c>
      <c r="W1005" s="13" t="s">
        <v>800</v>
      </c>
      <c r="X1005" s="13" t="s">
        <v>802</v>
      </c>
      <c r="Y1005" s="2" t="s">
        <v>89</v>
      </c>
      <c r="Z1005" s="13" t="s">
        <v>802</v>
      </c>
      <c r="AA1005" s="2" t="s">
        <v>803</v>
      </c>
      <c r="AB1005" s="3">
        <v>45387</v>
      </c>
      <c r="AC1005" s="2" t="s">
        <v>332</v>
      </c>
    </row>
    <row r="1006" spans="1:29" ht="30" customHeight="1" x14ac:dyDescent="0.25">
      <c r="A1006" s="2">
        <v>2024</v>
      </c>
      <c r="B1006" s="3">
        <v>45292</v>
      </c>
      <c r="C1006" s="3">
        <v>45382</v>
      </c>
      <c r="D1006" s="2" t="s">
        <v>75</v>
      </c>
      <c r="E1006" s="7" t="s">
        <v>3553</v>
      </c>
      <c r="F1006" s="5" t="s">
        <v>3576</v>
      </c>
      <c r="G1006" s="16" t="s">
        <v>322</v>
      </c>
      <c r="H1006" s="16" t="s">
        <v>1534</v>
      </c>
      <c r="I1006" s="17" t="s">
        <v>84</v>
      </c>
      <c r="J1006" s="9" t="s">
        <v>3589</v>
      </c>
      <c r="K1006" s="9" t="s">
        <v>510</v>
      </c>
      <c r="L1006" s="9" t="s">
        <v>349</v>
      </c>
      <c r="M1006" s="2" t="s">
        <v>87</v>
      </c>
      <c r="N1006" s="2" t="s">
        <v>332</v>
      </c>
      <c r="O1006" s="5">
        <v>1</v>
      </c>
      <c r="P1006" s="4">
        <v>45310</v>
      </c>
      <c r="Q1006" s="4">
        <f t="shared" si="64"/>
        <v>45315</v>
      </c>
      <c r="R1006" s="2" t="s">
        <v>332</v>
      </c>
      <c r="S1006" s="13" t="s">
        <v>3616</v>
      </c>
      <c r="T1006" s="12">
        <v>157.5</v>
      </c>
      <c r="U1006" s="12">
        <f t="shared" ref="U1006:U1068" si="65">T1006</f>
        <v>157.5</v>
      </c>
      <c r="V1006" s="13" t="s">
        <v>3649</v>
      </c>
      <c r="W1006" s="13" t="s">
        <v>800</v>
      </c>
      <c r="X1006" s="13" t="s">
        <v>802</v>
      </c>
      <c r="Y1006" s="2" t="s">
        <v>89</v>
      </c>
      <c r="Z1006" s="13" t="s">
        <v>802</v>
      </c>
      <c r="AA1006" s="2" t="s">
        <v>803</v>
      </c>
      <c r="AB1006" s="3">
        <v>45387</v>
      </c>
      <c r="AC1006" s="2" t="s">
        <v>332</v>
      </c>
    </row>
    <row r="1007" spans="1:29" ht="30" customHeight="1" x14ac:dyDescent="0.25">
      <c r="A1007" s="2">
        <v>2024</v>
      </c>
      <c r="B1007" s="3">
        <v>45292</v>
      </c>
      <c r="C1007" s="3">
        <v>45382</v>
      </c>
      <c r="D1007" s="2" t="s">
        <v>75</v>
      </c>
      <c r="E1007" s="7" t="s">
        <v>3554</v>
      </c>
      <c r="F1007" s="5" t="s">
        <v>3576</v>
      </c>
      <c r="G1007" s="16" t="s">
        <v>322</v>
      </c>
      <c r="H1007" s="16" t="s">
        <v>1534</v>
      </c>
      <c r="I1007" s="17" t="s">
        <v>84</v>
      </c>
      <c r="J1007" s="9" t="s">
        <v>1642</v>
      </c>
      <c r="K1007" s="9" t="s">
        <v>513</v>
      </c>
      <c r="L1007" s="9" t="s">
        <v>1619</v>
      </c>
      <c r="M1007" s="2" t="s">
        <v>86</v>
      </c>
      <c r="N1007" s="2" t="s">
        <v>332</v>
      </c>
      <c r="O1007" s="5">
        <v>1</v>
      </c>
      <c r="P1007" s="4">
        <v>45309</v>
      </c>
      <c r="Q1007" s="4">
        <f t="shared" si="64"/>
        <v>45314</v>
      </c>
      <c r="R1007" s="2" t="s">
        <v>332</v>
      </c>
      <c r="S1007" s="13" t="s">
        <v>3617</v>
      </c>
      <c r="T1007" s="12">
        <v>245</v>
      </c>
      <c r="U1007" s="12">
        <f t="shared" si="65"/>
        <v>245</v>
      </c>
      <c r="V1007" s="13" t="s">
        <v>3650</v>
      </c>
      <c r="W1007" s="13" t="s">
        <v>800</v>
      </c>
      <c r="X1007" s="13" t="s">
        <v>802</v>
      </c>
      <c r="Y1007" s="2" t="s">
        <v>89</v>
      </c>
      <c r="Z1007" s="13" t="s">
        <v>802</v>
      </c>
      <c r="AA1007" s="2" t="s">
        <v>803</v>
      </c>
      <c r="AB1007" s="3">
        <v>45387</v>
      </c>
      <c r="AC1007" s="2" t="s">
        <v>332</v>
      </c>
    </row>
    <row r="1008" spans="1:29" ht="30" customHeight="1" x14ac:dyDescent="0.25">
      <c r="A1008" s="2">
        <v>2024</v>
      </c>
      <c r="B1008" s="3">
        <v>45292</v>
      </c>
      <c r="C1008" s="3">
        <v>45382</v>
      </c>
      <c r="D1008" s="2" t="s">
        <v>75</v>
      </c>
      <c r="E1008" s="18" t="s">
        <v>3555</v>
      </c>
      <c r="F1008" s="5" t="s">
        <v>3576</v>
      </c>
      <c r="G1008" s="16" t="s">
        <v>322</v>
      </c>
      <c r="H1008" s="16" t="s">
        <v>1534</v>
      </c>
      <c r="I1008" s="17" t="s">
        <v>84</v>
      </c>
      <c r="J1008" s="9" t="s">
        <v>1625</v>
      </c>
      <c r="K1008" s="9" t="s">
        <v>525</v>
      </c>
      <c r="L1008" s="9" t="s">
        <v>357</v>
      </c>
      <c r="M1008" s="2" t="s">
        <v>87</v>
      </c>
      <c r="N1008" s="2" t="s">
        <v>332</v>
      </c>
      <c r="O1008" s="5">
        <v>1</v>
      </c>
      <c r="P1008" s="4">
        <v>45315</v>
      </c>
      <c r="Q1008" s="4">
        <f t="shared" si="64"/>
        <v>45320</v>
      </c>
      <c r="R1008" s="2" t="s">
        <v>332</v>
      </c>
      <c r="S1008" s="13" t="s">
        <v>3618</v>
      </c>
      <c r="T1008" s="12">
        <v>227.5</v>
      </c>
      <c r="U1008" s="12">
        <f t="shared" si="65"/>
        <v>227.5</v>
      </c>
      <c r="V1008" s="13" t="s">
        <v>3651</v>
      </c>
      <c r="W1008" s="13" t="s">
        <v>800</v>
      </c>
      <c r="X1008" s="13" t="s">
        <v>802</v>
      </c>
      <c r="Y1008" s="2" t="s">
        <v>89</v>
      </c>
      <c r="Z1008" s="13" t="s">
        <v>802</v>
      </c>
      <c r="AA1008" s="2" t="s">
        <v>803</v>
      </c>
      <c r="AB1008" s="3">
        <v>45387</v>
      </c>
      <c r="AC1008" s="2" t="s">
        <v>332</v>
      </c>
    </row>
    <row r="1009" spans="1:29" ht="30" customHeight="1" x14ac:dyDescent="0.25">
      <c r="A1009" s="2">
        <v>2024</v>
      </c>
      <c r="B1009" s="3">
        <v>45292</v>
      </c>
      <c r="C1009" s="3">
        <v>45382</v>
      </c>
      <c r="D1009" s="2" t="s">
        <v>75</v>
      </c>
      <c r="E1009" s="7" t="s">
        <v>3556</v>
      </c>
      <c r="F1009" s="5" t="s">
        <v>3576</v>
      </c>
      <c r="G1009" s="16" t="s">
        <v>322</v>
      </c>
      <c r="H1009" s="16" t="s">
        <v>1534</v>
      </c>
      <c r="I1009" s="17" t="s">
        <v>84</v>
      </c>
      <c r="J1009" s="9" t="s">
        <v>3590</v>
      </c>
      <c r="K1009" s="9" t="s">
        <v>328</v>
      </c>
      <c r="L1009" s="9" t="s">
        <v>368</v>
      </c>
      <c r="M1009" s="2" t="s">
        <v>87</v>
      </c>
      <c r="N1009" s="2" t="s">
        <v>332</v>
      </c>
      <c r="O1009" s="5">
        <v>1</v>
      </c>
      <c r="P1009" s="4">
        <v>45309</v>
      </c>
      <c r="Q1009" s="4">
        <f t="shared" si="64"/>
        <v>45314</v>
      </c>
      <c r="R1009" s="2" t="s">
        <v>332</v>
      </c>
      <c r="S1009" s="13" t="s">
        <v>3619</v>
      </c>
      <c r="T1009" s="12">
        <f>65+465</f>
        <v>530</v>
      </c>
      <c r="U1009" s="12">
        <f t="shared" si="65"/>
        <v>530</v>
      </c>
      <c r="V1009" s="13" t="s">
        <v>3652</v>
      </c>
      <c r="W1009" s="13" t="s">
        <v>800</v>
      </c>
      <c r="X1009" s="13" t="s">
        <v>802</v>
      </c>
      <c r="Y1009" s="2" t="s">
        <v>89</v>
      </c>
      <c r="Z1009" s="13" t="s">
        <v>802</v>
      </c>
      <c r="AA1009" s="2" t="s">
        <v>803</v>
      </c>
      <c r="AB1009" s="3">
        <v>45387</v>
      </c>
      <c r="AC1009" s="2" t="s">
        <v>332</v>
      </c>
    </row>
    <row r="1010" spans="1:29" ht="30" customHeight="1" x14ac:dyDescent="0.25">
      <c r="A1010" s="2">
        <v>2024</v>
      </c>
      <c r="B1010" s="3">
        <v>45292</v>
      </c>
      <c r="C1010" s="3">
        <v>45382</v>
      </c>
      <c r="D1010" s="2" t="s">
        <v>75</v>
      </c>
      <c r="E1010" s="7" t="s">
        <v>3557</v>
      </c>
      <c r="F1010" s="5" t="s">
        <v>3576</v>
      </c>
      <c r="G1010" s="16" t="s">
        <v>322</v>
      </c>
      <c r="H1010" s="16" t="s">
        <v>1534</v>
      </c>
      <c r="I1010" s="17" t="s">
        <v>84</v>
      </c>
      <c r="J1010" s="9" t="s">
        <v>1822</v>
      </c>
      <c r="K1010" s="9" t="s">
        <v>368</v>
      </c>
      <c r="L1010" s="9" t="s">
        <v>330</v>
      </c>
      <c r="M1010" s="2" t="s">
        <v>86</v>
      </c>
      <c r="N1010" s="2" t="s">
        <v>332</v>
      </c>
      <c r="O1010" s="5">
        <v>1</v>
      </c>
      <c r="P1010" s="4">
        <v>44957</v>
      </c>
      <c r="Q1010" s="4">
        <f t="shared" si="64"/>
        <v>44962</v>
      </c>
      <c r="R1010" s="2" t="s">
        <v>332</v>
      </c>
      <c r="S1010" s="13" t="s">
        <v>3620</v>
      </c>
      <c r="T1010" s="12">
        <v>315</v>
      </c>
      <c r="U1010" s="12">
        <f t="shared" si="65"/>
        <v>315</v>
      </c>
      <c r="V1010" s="13" t="s">
        <v>3653</v>
      </c>
      <c r="W1010" s="13" t="s">
        <v>800</v>
      </c>
      <c r="X1010" s="13" t="s">
        <v>802</v>
      </c>
      <c r="Y1010" s="2" t="s">
        <v>89</v>
      </c>
      <c r="Z1010" s="13" t="s">
        <v>802</v>
      </c>
      <c r="AA1010" s="2" t="s">
        <v>803</v>
      </c>
      <c r="AB1010" s="3">
        <v>45387</v>
      </c>
      <c r="AC1010" s="2" t="s">
        <v>332</v>
      </c>
    </row>
    <row r="1011" spans="1:29" ht="30" customHeight="1" x14ac:dyDescent="0.25">
      <c r="A1011" s="2">
        <v>2024</v>
      </c>
      <c r="B1011" s="3">
        <v>45292</v>
      </c>
      <c r="C1011" s="3">
        <v>45382</v>
      </c>
      <c r="D1011" s="2" t="s">
        <v>75</v>
      </c>
      <c r="E1011" s="7" t="s">
        <v>3558</v>
      </c>
      <c r="F1011" s="5" t="s">
        <v>3576</v>
      </c>
      <c r="G1011" s="16" t="s">
        <v>322</v>
      </c>
      <c r="H1011" s="16" t="s">
        <v>1534</v>
      </c>
      <c r="I1011" s="17" t="s">
        <v>84</v>
      </c>
      <c r="J1011" s="9" t="s">
        <v>3591</v>
      </c>
      <c r="K1011" s="9" t="s">
        <v>351</v>
      </c>
      <c r="L1011" s="9" t="s">
        <v>330</v>
      </c>
      <c r="M1011" s="2" t="s">
        <v>86</v>
      </c>
      <c r="N1011" s="2" t="s">
        <v>332</v>
      </c>
      <c r="O1011" s="5">
        <v>1</v>
      </c>
      <c r="P1011" s="4">
        <v>45331</v>
      </c>
      <c r="Q1011" s="4">
        <f t="shared" si="64"/>
        <v>45336</v>
      </c>
      <c r="R1011" s="2" t="s">
        <v>332</v>
      </c>
      <c r="S1011" s="13" t="s">
        <v>3621</v>
      </c>
      <c r="T1011" s="12">
        <v>390</v>
      </c>
      <c r="U1011" s="12">
        <f t="shared" si="65"/>
        <v>390</v>
      </c>
      <c r="V1011" s="13" t="s">
        <v>3654</v>
      </c>
      <c r="W1011" s="13" t="s">
        <v>800</v>
      </c>
      <c r="X1011" s="13" t="s">
        <v>802</v>
      </c>
      <c r="Y1011" s="2" t="s">
        <v>89</v>
      </c>
      <c r="Z1011" s="13" t="s">
        <v>802</v>
      </c>
      <c r="AA1011" s="2" t="s">
        <v>803</v>
      </c>
      <c r="AB1011" s="3">
        <v>45387</v>
      </c>
      <c r="AC1011" s="2" t="s">
        <v>332</v>
      </c>
    </row>
    <row r="1012" spans="1:29" ht="30" customHeight="1" x14ac:dyDescent="0.25">
      <c r="A1012" s="2">
        <v>2024</v>
      </c>
      <c r="B1012" s="3">
        <v>45292</v>
      </c>
      <c r="C1012" s="3">
        <v>45382</v>
      </c>
      <c r="D1012" s="2" t="s">
        <v>75</v>
      </c>
      <c r="E1012" s="7" t="s">
        <v>3559</v>
      </c>
      <c r="F1012" s="5" t="s">
        <v>3576</v>
      </c>
      <c r="G1012" s="16" t="s">
        <v>322</v>
      </c>
      <c r="H1012" s="16" t="s">
        <v>1534</v>
      </c>
      <c r="I1012" s="17" t="s">
        <v>84</v>
      </c>
      <c r="J1012" s="9" t="s">
        <v>3592</v>
      </c>
      <c r="K1012" s="9" t="s">
        <v>391</v>
      </c>
      <c r="L1012" s="9" t="s">
        <v>357</v>
      </c>
      <c r="M1012" s="2" t="s">
        <v>87</v>
      </c>
      <c r="N1012" s="2" t="s">
        <v>332</v>
      </c>
      <c r="O1012" s="5">
        <v>1</v>
      </c>
      <c r="P1012" s="4">
        <v>45336</v>
      </c>
      <c r="Q1012" s="4">
        <f t="shared" si="64"/>
        <v>45341</v>
      </c>
      <c r="R1012" s="2" t="s">
        <v>332</v>
      </c>
      <c r="S1012" s="13" t="s">
        <v>3622</v>
      </c>
      <c r="T1012" s="12">
        <v>390</v>
      </c>
      <c r="U1012" s="12">
        <f t="shared" si="65"/>
        <v>390</v>
      </c>
      <c r="V1012" s="13" t="s">
        <v>3655</v>
      </c>
      <c r="W1012" s="13" t="s">
        <v>800</v>
      </c>
      <c r="X1012" s="13" t="s">
        <v>802</v>
      </c>
      <c r="Y1012" s="2" t="s">
        <v>89</v>
      </c>
      <c r="Z1012" s="13" t="s">
        <v>802</v>
      </c>
      <c r="AA1012" s="2" t="s">
        <v>803</v>
      </c>
      <c r="AB1012" s="3">
        <v>45387</v>
      </c>
      <c r="AC1012" s="2" t="s">
        <v>332</v>
      </c>
    </row>
    <row r="1013" spans="1:29" ht="30" customHeight="1" x14ac:dyDescent="0.25">
      <c r="A1013" s="2">
        <v>2024</v>
      </c>
      <c r="B1013" s="3">
        <v>45292</v>
      </c>
      <c r="C1013" s="3">
        <v>45382</v>
      </c>
      <c r="D1013" s="2" t="s">
        <v>75</v>
      </c>
      <c r="E1013" s="7" t="s">
        <v>3560</v>
      </c>
      <c r="F1013" s="5" t="s">
        <v>3576</v>
      </c>
      <c r="G1013" s="16" t="s">
        <v>322</v>
      </c>
      <c r="H1013" s="16" t="s">
        <v>1534</v>
      </c>
      <c r="I1013" s="17" t="s">
        <v>84</v>
      </c>
      <c r="J1013" s="9" t="s">
        <v>3593</v>
      </c>
      <c r="K1013" s="9" t="s">
        <v>424</v>
      </c>
      <c r="L1013" s="9" t="s">
        <v>3594</v>
      </c>
      <c r="M1013" s="2" t="s">
        <v>87</v>
      </c>
      <c r="N1013" s="2" t="s">
        <v>332</v>
      </c>
      <c r="O1013" s="5">
        <v>1</v>
      </c>
      <c r="P1013" s="4">
        <v>45330</v>
      </c>
      <c r="Q1013" s="4">
        <f t="shared" si="64"/>
        <v>45335</v>
      </c>
      <c r="R1013" s="2" t="s">
        <v>332</v>
      </c>
      <c r="S1013" s="13" t="s">
        <v>3623</v>
      </c>
      <c r="T1013" s="12">
        <v>390</v>
      </c>
      <c r="U1013" s="12">
        <f t="shared" si="65"/>
        <v>390</v>
      </c>
      <c r="V1013" s="13" t="s">
        <v>3656</v>
      </c>
      <c r="W1013" s="13" t="s">
        <v>800</v>
      </c>
      <c r="X1013" s="13" t="s">
        <v>802</v>
      </c>
      <c r="Y1013" s="2" t="s">
        <v>89</v>
      </c>
      <c r="Z1013" s="13" t="s">
        <v>802</v>
      </c>
      <c r="AA1013" s="2" t="s">
        <v>803</v>
      </c>
      <c r="AB1013" s="3">
        <v>45387</v>
      </c>
      <c r="AC1013" s="2" t="s">
        <v>332</v>
      </c>
    </row>
    <row r="1014" spans="1:29" ht="30" customHeight="1" x14ac:dyDescent="0.25">
      <c r="A1014" s="2">
        <v>2024</v>
      </c>
      <c r="B1014" s="3">
        <v>45292</v>
      </c>
      <c r="C1014" s="3">
        <v>45382</v>
      </c>
      <c r="D1014" s="2" t="s">
        <v>75</v>
      </c>
      <c r="E1014" s="7" t="s">
        <v>3561</v>
      </c>
      <c r="F1014" s="5" t="s">
        <v>3576</v>
      </c>
      <c r="G1014" s="16" t="s">
        <v>322</v>
      </c>
      <c r="H1014" s="16" t="s">
        <v>1534</v>
      </c>
      <c r="I1014" s="17" t="s">
        <v>84</v>
      </c>
      <c r="J1014" s="9" t="s">
        <v>3595</v>
      </c>
      <c r="K1014" s="9" t="s">
        <v>330</v>
      </c>
      <c r="L1014" s="9" t="s">
        <v>334</v>
      </c>
      <c r="M1014" s="2" t="s">
        <v>87</v>
      </c>
      <c r="N1014" s="2" t="s">
        <v>332</v>
      </c>
      <c r="O1014" s="5">
        <v>1</v>
      </c>
      <c r="P1014" s="4">
        <v>45341</v>
      </c>
      <c r="Q1014" s="4">
        <f t="shared" si="64"/>
        <v>45346</v>
      </c>
      <c r="R1014" s="2" t="s">
        <v>332</v>
      </c>
      <c r="S1014" s="13" t="s">
        <v>3624</v>
      </c>
      <c r="T1014" s="12">
        <v>385</v>
      </c>
      <c r="U1014" s="12">
        <f t="shared" si="65"/>
        <v>385</v>
      </c>
      <c r="V1014" s="13" t="s">
        <v>3657</v>
      </c>
      <c r="W1014" s="13" t="s">
        <v>800</v>
      </c>
      <c r="X1014" s="13" t="s">
        <v>802</v>
      </c>
      <c r="Y1014" s="2" t="s">
        <v>89</v>
      </c>
      <c r="Z1014" s="13" t="s">
        <v>802</v>
      </c>
      <c r="AA1014" s="2" t="s">
        <v>803</v>
      </c>
      <c r="AB1014" s="3">
        <v>45387</v>
      </c>
      <c r="AC1014" s="2" t="s">
        <v>332</v>
      </c>
    </row>
    <row r="1015" spans="1:29" ht="30" customHeight="1" x14ac:dyDescent="0.25">
      <c r="A1015" s="2">
        <v>2024</v>
      </c>
      <c r="B1015" s="3">
        <v>45292</v>
      </c>
      <c r="C1015" s="3">
        <v>45382</v>
      </c>
      <c r="D1015" s="2" t="s">
        <v>75</v>
      </c>
      <c r="E1015" s="7" t="s">
        <v>3562</v>
      </c>
      <c r="F1015" s="5" t="s">
        <v>3576</v>
      </c>
      <c r="G1015" s="16" t="s">
        <v>322</v>
      </c>
      <c r="H1015" s="16" t="s">
        <v>1534</v>
      </c>
      <c r="I1015" s="17" t="s">
        <v>84</v>
      </c>
      <c r="J1015" s="9" t="s">
        <v>3596</v>
      </c>
      <c r="K1015" s="9" t="s">
        <v>528</v>
      </c>
      <c r="L1015" s="9" t="s">
        <v>357</v>
      </c>
      <c r="M1015" s="2" t="s">
        <v>86</v>
      </c>
      <c r="N1015" s="2" t="s">
        <v>332</v>
      </c>
      <c r="O1015" s="5">
        <v>1</v>
      </c>
      <c r="P1015" s="4">
        <v>45341</v>
      </c>
      <c r="Q1015" s="4">
        <f>P1015+5</f>
        <v>45346</v>
      </c>
      <c r="R1015" s="2" t="s">
        <v>332</v>
      </c>
      <c r="S1015" s="13" t="s">
        <v>3625</v>
      </c>
      <c r="T1015" s="12">
        <v>245</v>
      </c>
      <c r="U1015" s="12">
        <f t="shared" si="65"/>
        <v>245</v>
      </c>
      <c r="V1015" s="13" t="s">
        <v>3658</v>
      </c>
      <c r="W1015" s="13" t="s">
        <v>800</v>
      </c>
      <c r="X1015" s="13" t="s">
        <v>802</v>
      </c>
      <c r="Y1015" s="2" t="s">
        <v>89</v>
      </c>
      <c r="Z1015" s="13" t="s">
        <v>802</v>
      </c>
      <c r="AA1015" s="2" t="s">
        <v>803</v>
      </c>
      <c r="AB1015" s="3">
        <v>45387</v>
      </c>
      <c r="AC1015" s="2" t="s">
        <v>332</v>
      </c>
    </row>
    <row r="1016" spans="1:29" ht="30" customHeight="1" x14ac:dyDescent="0.25">
      <c r="A1016" s="2">
        <v>2024</v>
      </c>
      <c r="B1016" s="3">
        <v>45292</v>
      </c>
      <c r="C1016" s="3">
        <v>45382</v>
      </c>
      <c r="D1016" s="2" t="s">
        <v>75</v>
      </c>
      <c r="E1016" s="7" t="s">
        <v>3563</v>
      </c>
      <c r="F1016" s="5" t="s">
        <v>3576</v>
      </c>
      <c r="G1016" s="16" t="s">
        <v>322</v>
      </c>
      <c r="H1016" s="16" t="s">
        <v>1534</v>
      </c>
      <c r="I1016" s="17" t="s">
        <v>84</v>
      </c>
      <c r="J1016" s="9" t="s">
        <v>3597</v>
      </c>
      <c r="K1016" s="9" t="s">
        <v>359</v>
      </c>
      <c r="L1016" s="9" t="s">
        <v>357</v>
      </c>
      <c r="M1016" s="2" t="s">
        <v>86</v>
      </c>
      <c r="N1016" s="2" t="s">
        <v>332</v>
      </c>
      <c r="O1016" s="5">
        <v>1</v>
      </c>
      <c r="P1016" s="4">
        <v>45309</v>
      </c>
      <c r="Q1016" s="4">
        <f t="shared" si="64"/>
        <v>45314</v>
      </c>
      <c r="R1016" s="2" t="s">
        <v>332</v>
      </c>
      <c r="S1016" s="13" t="s">
        <v>3626</v>
      </c>
      <c r="T1016" s="12">
        <v>208</v>
      </c>
      <c r="U1016" s="12">
        <f t="shared" si="65"/>
        <v>208</v>
      </c>
      <c r="V1016" s="13" t="s">
        <v>3659</v>
      </c>
      <c r="W1016" s="13" t="s">
        <v>800</v>
      </c>
      <c r="X1016" s="13" t="s">
        <v>802</v>
      </c>
      <c r="Y1016" s="2" t="s">
        <v>89</v>
      </c>
      <c r="Z1016" s="13" t="s">
        <v>802</v>
      </c>
      <c r="AA1016" s="2" t="s">
        <v>803</v>
      </c>
      <c r="AB1016" s="3">
        <v>45387</v>
      </c>
      <c r="AC1016" s="2" t="s">
        <v>332</v>
      </c>
    </row>
    <row r="1017" spans="1:29" ht="30" customHeight="1" x14ac:dyDescent="0.25">
      <c r="A1017" s="2">
        <v>2024</v>
      </c>
      <c r="B1017" s="3">
        <v>45292</v>
      </c>
      <c r="C1017" s="3">
        <v>45382</v>
      </c>
      <c r="D1017" s="2" t="s">
        <v>75</v>
      </c>
      <c r="E1017" s="7" t="s">
        <v>3564</v>
      </c>
      <c r="F1017" s="5" t="s">
        <v>3576</v>
      </c>
      <c r="G1017" s="16" t="s">
        <v>322</v>
      </c>
      <c r="H1017" s="16" t="s">
        <v>1534</v>
      </c>
      <c r="I1017" s="17" t="s">
        <v>84</v>
      </c>
      <c r="J1017" s="9" t="s">
        <v>367</v>
      </c>
      <c r="K1017" s="9" t="s">
        <v>368</v>
      </c>
      <c r="L1017" s="9" t="s">
        <v>445</v>
      </c>
      <c r="M1017" s="2" t="s">
        <v>86</v>
      </c>
      <c r="N1017" s="2" t="s">
        <v>332</v>
      </c>
      <c r="O1017" s="5">
        <v>1</v>
      </c>
      <c r="P1017" s="4">
        <v>45358</v>
      </c>
      <c r="Q1017" s="4">
        <f t="shared" si="64"/>
        <v>45363</v>
      </c>
      <c r="R1017" s="2" t="s">
        <v>332</v>
      </c>
      <c r="S1017" s="13" t="s">
        <v>3627</v>
      </c>
      <c r="T1017" s="12">
        <v>245</v>
      </c>
      <c r="U1017" s="12">
        <f t="shared" si="65"/>
        <v>245</v>
      </c>
      <c r="V1017" s="13" t="s">
        <v>3660</v>
      </c>
      <c r="W1017" s="13" t="s">
        <v>800</v>
      </c>
      <c r="X1017" s="13" t="s">
        <v>802</v>
      </c>
      <c r="Y1017" s="2" t="s">
        <v>89</v>
      </c>
      <c r="Z1017" s="13" t="s">
        <v>802</v>
      </c>
      <c r="AA1017" s="2" t="s">
        <v>803</v>
      </c>
      <c r="AB1017" s="3">
        <v>45387</v>
      </c>
      <c r="AC1017" s="2" t="s">
        <v>332</v>
      </c>
    </row>
    <row r="1018" spans="1:29" ht="30" customHeight="1" x14ac:dyDescent="0.25">
      <c r="A1018" s="2">
        <v>2024</v>
      </c>
      <c r="B1018" s="3">
        <v>45292</v>
      </c>
      <c r="C1018" s="3">
        <v>45382</v>
      </c>
      <c r="D1018" s="2" t="s">
        <v>75</v>
      </c>
      <c r="E1018" s="7" t="s">
        <v>3565</v>
      </c>
      <c r="F1018" s="5" t="s">
        <v>3576</v>
      </c>
      <c r="G1018" s="16" t="s">
        <v>322</v>
      </c>
      <c r="H1018" s="16" t="s">
        <v>1534</v>
      </c>
      <c r="I1018" s="17" t="s">
        <v>84</v>
      </c>
      <c r="J1018" s="9" t="s">
        <v>3598</v>
      </c>
      <c r="K1018" s="9" t="s">
        <v>334</v>
      </c>
      <c r="L1018" s="9" t="s">
        <v>330</v>
      </c>
      <c r="M1018" s="2" t="s">
        <v>87</v>
      </c>
      <c r="N1018" s="2" t="s">
        <v>332</v>
      </c>
      <c r="O1018" s="5">
        <v>1</v>
      </c>
      <c r="P1018" s="4">
        <v>45349</v>
      </c>
      <c r="Q1018" s="4">
        <f t="shared" si="64"/>
        <v>45354</v>
      </c>
      <c r="R1018" s="2" t="s">
        <v>332</v>
      </c>
      <c r="S1018" s="13" t="s">
        <v>3628</v>
      </c>
      <c r="T1018" s="12">
        <v>182</v>
      </c>
      <c r="U1018" s="12">
        <f t="shared" si="65"/>
        <v>182</v>
      </c>
      <c r="V1018" s="13" t="s">
        <v>3661</v>
      </c>
      <c r="W1018" s="13" t="s">
        <v>800</v>
      </c>
      <c r="X1018" s="13" t="s">
        <v>802</v>
      </c>
      <c r="Y1018" s="2" t="s">
        <v>89</v>
      </c>
      <c r="Z1018" s="13" t="s">
        <v>802</v>
      </c>
      <c r="AA1018" s="2" t="s">
        <v>803</v>
      </c>
      <c r="AB1018" s="3">
        <v>45387</v>
      </c>
      <c r="AC1018" s="2" t="s">
        <v>332</v>
      </c>
    </row>
    <row r="1019" spans="1:29" ht="30" customHeight="1" x14ac:dyDescent="0.25">
      <c r="A1019" s="2">
        <v>2024</v>
      </c>
      <c r="B1019" s="3">
        <v>45292</v>
      </c>
      <c r="C1019" s="3">
        <v>45382</v>
      </c>
      <c r="D1019" s="2" t="s">
        <v>75</v>
      </c>
      <c r="E1019" s="7" t="s">
        <v>3566</v>
      </c>
      <c r="F1019" s="5" t="s">
        <v>3576</v>
      </c>
      <c r="G1019" s="16" t="s">
        <v>322</v>
      </c>
      <c r="H1019" s="16" t="s">
        <v>1534</v>
      </c>
      <c r="I1019" s="17" t="s">
        <v>84</v>
      </c>
      <c r="J1019" s="9" t="s">
        <v>3599</v>
      </c>
      <c r="K1019" s="9" t="s">
        <v>1608</v>
      </c>
      <c r="L1019" s="9" t="s">
        <v>493</v>
      </c>
      <c r="M1019" s="2" t="s">
        <v>86</v>
      </c>
      <c r="N1019" s="2" t="s">
        <v>332</v>
      </c>
      <c r="O1019" s="5">
        <v>1</v>
      </c>
      <c r="P1019" s="4">
        <v>45345</v>
      </c>
      <c r="Q1019" s="4">
        <f t="shared" si="64"/>
        <v>45350</v>
      </c>
      <c r="R1019" s="2" t="s">
        <v>332</v>
      </c>
      <c r="S1019" s="13" t="s">
        <v>3629</v>
      </c>
      <c r="T1019" s="12">
        <v>245</v>
      </c>
      <c r="U1019" s="12">
        <f t="shared" si="65"/>
        <v>245</v>
      </c>
      <c r="V1019" s="13" t="s">
        <v>3662</v>
      </c>
      <c r="W1019" s="13" t="s">
        <v>800</v>
      </c>
      <c r="X1019" s="13" t="s">
        <v>802</v>
      </c>
      <c r="Y1019" s="2" t="s">
        <v>89</v>
      </c>
      <c r="Z1019" s="13" t="s">
        <v>802</v>
      </c>
      <c r="AA1019" s="2" t="s">
        <v>803</v>
      </c>
      <c r="AB1019" s="3">
        <v>45387</v>
      </c>
      <c r="AC1019" s="2" t="s">
        <v>332</v>
      </c>
    </row>
    <row r="1020" spans="1:29" ht="30" customHeight="1" x14ac:dyDescent="0.25">
      <c r="A1020" s="2">
        <v>2024</v>
      </c>
      <c r="B1020" s="3">
        <v>45292</v>
      </c>
      <c r="C1020" s="3">
        <v>45382</v>
      </c>
      <c r="D1020" s="2" t="s">
        <v>75</v>
      </c>
      <c r="E1020" s="7" t="s">
        <v>3567</v>
      </c>
      <c r="F1020" s="5" t="s">
        <v>3576</v>
      </c>
      <c r="G1020" s="16" t="s">
        <v>322</v>
      </c>
      <c r="H1020" s="16" t="s">
        <v>1534</v>
      </c>
      <c r="I1020" s="17" t="s">
        <v>84</v>
      </c>
      <c r="J1020" s="9" t="s">
        <v>536</v>
      </c>
      <c r="K1020" s="9" t="s">
        <v>3600</v>
      </c>
      <c r="L1020" s="9" t="s">
        <v>534</v>
      </c>
      <c r="M1020" s="2" t="s">
        <v>86</v>
      </c>
      <c r="N1020" s="2" t="s">
        <v>332</v>
      </c>
      <c r="O1020" s="5">
        <v>1</v>
      </c>
      <c r="P1020" s="4">
        <v>45349</v>
      </c>
      <c r="Q1020" s="4">
        <f t="shared" si="64"/>
        <v>45354</v>
      </c>
      <c r="R1020" s="2" t="s">
        <v>332</v>
      </c>
      <c r="S1020" s="13" t="s">
        <v>3630</v>
      </c>
      <c r="T1020" s="12">
        <v>210</v>
      </c>
      <c r="U1020" s="12">
        <f t="shared" si="65"/>
        <v>210</v>
      </c>
      <c r="V1020" s="13" t="s">
        <v>3663</v>
      </c>
      <c r="W1020" s="13" t="s">
        <v>800</v>
      </c>
      <c r="X1020" s="13" t="s">
        <v>802</v>
      </c>
      <c r="Y1020" s="2" t="s">
        <v>89</v>
      </c>
      <c r="Z1020" s="13" t="s">
        <v>802</v>
      </c>
      <c r="AA1020" s="2" t="s">
        <v>803</v>
      </c>
      <c r="AB1020" s="3">
        <v>45387</v>
      </c>
      <c r="AC1020" s="2" t="s">
        <v>332</v>
      </c>
    </row>
    <row r="1021" spans="1:29" ht="30" customHeight="1" x14ac:dyDescent="0.25">
      <c r="A1021" s="2">
        <v>2024</v>
      </c>
      <c r="B1021" s="3">
        <v>45292</v>
      </c>
      <c r="C1021" s="3">
        <v>45382</v>
      </c>
      <c r="D1021" s="2" t="s">
        <v>75</v>
      </c>
      <c r="E1021" s="7" t="s">
        <v>3568</v>
      </c>
      <c r="F1021" s="5" t="s">
        <v>3576</v>
      </c>
      <c r="G1021" s="16" t="s">
        <v>322</v>
      </c>
      <c r="H1021" s="16" t="s">
        <v>1534</v>
      </c>
      <c r="I1021" s="17" t="s">
        <v>84</v>
      </c>
      <c r="J1021" s="9" t="s">
        <v>390</v>
      </c>
      <c r="K1021" s="9" t="s">
        <v>510</v>
      </c>
      <c r="L1021" s="9" t="s">
        <v>511</v>
      </c>
      <c r="M1021" s="2" t="s">
        <v>86</v>
      </c>
      <c r="N1021" s="2" t="s">
        <v>332</v>
      </c>
      <c r="O1021" s="5">
        <v>1</v>
      </c>
      <c r="P1021" s="4">
        <v>45351</v>
      </c>
      <c r="Q1021" s="4">
        <f t="shared" si="64"/>
        <v>45356</v>
      </c>
      <c r="R1021" s="2" t="s">
        <v>332</v>
      </c>
      <c r="S1021" s="13" t="s">
        <v>3631</v>
      </c>
      <c r="T1021" s="12">
        <v>210</v>
      </c>
      <c r="U1021" s="12">
        <f t="shared" si="65"/>
        <v>210</v>
      </c>
      <c r="V1021" s="13" t="s">
        <v>3664</v>
      </c>
      <c r="W1021" s="13" t="s">
        <v>800</v>
      </c>
      <c r="X1021" s="13" t="s">
        <v>802</v>
      </c>
      <c r="Y1021" s="2" t="s">
        <v>89</v>
      </c>
      <c r="Z1021" s="13" t="s">
        <v>802</v>
      </c>
      <c r="AA1021" s="2" t="s">
        <v>803</v>
      </c>
      <c r="AB1021" s="3">
        <v>45387</v>
      </c>
      <c r="AC1021" s="2" t="s">
        <v>332</v>
      </c>
    </row>
    <row r="1022" spans="1:29" ht="30" customHeight="1" x14ac:dyDescent="0.25">
      <c r="A1022" s="2">
        <v>2024</v>
      </c>
      <c r="B1022" s="3">
        <v>45292</v>
      </c>
      <c r="C1022" s="3">
        <v>45382</v>
      </c>
      <c r="D1022" s="2" t="s">
        <v>75</v>
      </c>
      <c r="E1022" s="7" t="s">
        <v>3569</v>
      </c>
      <c r="F1022" s="5" t="s">
        <v>3576</v>
      </c>
      <c r="G1022" s="16" t="s">
        <v>322</v>
      </c>
      <c r="H1022" s="16" t="s">
        <v>1534</v>
      </c>
      <c r="I1022" s="17" t="s">
        <v>84</v>
      </c>
      <c r="J1022" s="9" t="s">
        <v>3601</v>
      </c>
      <c r="K1022" s="9" t="s">
        <v>354</v>
      </c>
      <c r="L1022" s="9" t="s">
        <v>334</v>
      </c>
      <c r="M1022" s="2" t="s">
        <v>86</v>
      </c>
      <c r="N1022" s="2" t="s">
        <v>332</v>
      </c>
      <c r="O1022" s="5">
        <v>1</v>
      </c>
      <c r="P1022" s="4">
        <v>45358</v>
      </c>
      <c r="Q1022" s="4">
        <f t="shared" si="64"/>
        <v>45363</v>
      </c>
      <c r="R1022" s="2" t="s">
        <v>332</v>
      </c>
      <c r="S1022" s="13" t="s">
        <v>3632</v>
      </c>
      <c r="T1022" s="12">
        <v>390</v>
      </c>
      <c r="U1022" s="12">
        <f t="shared" si="65"/>
        <v>390</v>
      </c>
      <c r="V1022" s="13" t="s">
        <v>3665</v>
      </c>
      <c r="W1022" s="13" t="s">
        <v>800</v>
      </c>
      <c r="X1022" s="13" t="s">
        <v>802</v>
      </c>
      <c r="Y1022" s="2" t="s">
        <v>89</v>
      </c>
      <c r="Z1022" s="13" t="s">
        <v>802</v>
      </c>
      <c r="AA1022" s="2" t="s">
        <v>803</v>
      </c>
      <c r="AB1022" s="3">
        <v>45387</v>
      </c>
      <c r="AC1022" s="2" t="s">
        <v>332</v>
      </c>
    </row>
    <row r="1023" spans="1:29" ht="30" customHeight="1" x14ac:dyDescent="0.25">
      <c r="A1023" s="2">
        <v>2024</v>
      </c>
      <c r="B1023" s="3">
        <v>45292</v>
      </c>
      <c r="C1023" s="3">
        <v>45382</v>
      </c>
      <c r="D1023" s="2" t="s">
        <v>75</v>
      </c>
      <c r="E1023" s="7" t="s">
        <v>3570</v>
      </c>
      <c r="F1023" s="5" t="s">
        <v>3576</v>
      </c>
      <c r="G1023" s="16" t="s">
        <v>322</v>
      </c>
      <c r="H1023" s="16" t="s">
        <v>1534</v>
      </c>
      <c r="I1023" s="17" t="s">
        <v>84</v>
      </c>
      <c r="J1023" s="9" t="s">
        <v>410</v>
      </c>
      <c r="K1023" s="9" t="s">
        <v>417</v>
      </c>
      <c r="L1023" s="9" t="s">
        <v>354</v>
      </c>
      <c r="M1023" s="2" t="s">
        <v>86</v>
      </c>
      <c r="N1023" s="2" t="s">
        <v>332</v>
      </c>
      <c r="O1023" s="5">
        <v>1</v>
      </c>
      <c r="P1023" s="4">
        <v>45355</v>
      </c>
      <c r="Q1023" s="4">
        <f t="shared" si="64"/>
        <v>45360</v>
      </c>
      <c r="R1023" s="2" t="s">
        <v>332</v>
      </c>
      <c r="S1023" s="13" t="s">
        <v>3633</v>
      </c>
      <c r="T1023" s="12">
        <v>210</v>
      </c>
      <c r="U1023" s="12">
        <f t="shared" si="65"/>
        <v>210</v>
      </c>
      <c r="V1023" s="13" t="s">
        <v>3666</v>
      </c>
      <c r="W1023" s="13" t="s">
        <v>800</v>
      </c>
      <c r="X1023" s="13" t="s">
        <v>802</v>
      </c>
      <c r="Y1023" s="2" t="s">
        <v>89</v>
      </c>
      <c r="Z1023" s="13" t="s">
        <v>802</v>
      </c>
      <c r="AA1023" s="2" t="s">
        <v>803</v>
      </c>
      <c r="AB1023" s="3">
        <v>45387</v>
      </c>
      <c r="AC1023" s="2" t="s">
        <v>332</v>
      </c>
    </row>
    <row r="1024" spans="1:29" ht="30" customHeight="1" x14ac:dyDescent="0.25">
      <c r="A1024" s="2">
        <v>2024</v>
      </c>
      <c r="B1024" s="3">
        <v>45292</v>
      </c>
      <c r="C1024" s="3">
        <v>45382</v>
      </c>
      <c r="D1024" s="2" t="s">
        <v>75</v>
      </c>
      <c r="E1024" s="7" t="s">
        <v>3571</v>
      </c>
      <c r="F1024" s="5" t="s">
        <v>3576</v>
      </c>
      <c r="G1024" s="16" t="s">
        <v>322</v>
      </c>
      <c r="H1024" s="16" t="s">
        <v>1534</v>
      </c>
      <c r="I1024" s="17" t="s">
        <v>84</v>
      </c>
      <c r="J1024" s="9" t="s">
        <v>3602</v>
      </c>
      <c r="K1024" s="9" t="s">
        <v>481</v>
      </c>
      <c r="L1024" s="9" t="s">
        <v>368</v>
      </c>
      <c r="M1024" s="2" t="s">
        <v>87</v>
      </c>
      <c r="N1024" s="2" t="s">
        <v>332</v>
      </c>
      <c r="O1024" s="5">
        <v>1</v>
      </c>
      <c r="P1024" s="4">
        <v>45366</v>
      </c>
      <c r="Q1024" s="4">
        <f t="shared" si="64"/>
        <v>45371</v>
      </c>
      <c r="R1024" s="2" t="s">
        <v>332</v>
      </c>
      <c r="S1024" s="13" t="s">
        <v>3634</v>
      </c>
      <c r="T1024" s="12">
        <v>350</v>
      </c>
      <c r="U1024" s="12">
        <f t="shared" si="65"/>
        <v>350</v>
      </c>
      <c r="V1024" s="13" t="s">
        <v>3667</v>
      </c>
      <c r="W1024" s="13" t="s">
        <v>800</v>
      </c>
      <c r="X1024" s="13" t="s">
        <v>802</v>
      </c>
      <c r="Y1024" s="2" t="s">
        <v>89</v>
      </c>
      <c r="Z1024" s="13" t="s">
        <v>802</v>
      </c>
      <c r="AA1024" s="2" t="s">
        <v>803</v>
      </c>
      <c r="AB1024" s="3">
        <v>45387</v>
      </c>
      <c r="AC1024" s="2" t="s">
        <v>332</v>
      </c>
    </row>
    <row r="1025" spans="1:29" ht="30" customHeight="1" x14ac:dyDescent="0.25">
      <c r="A1025" s="2">
        <v>2024</v>
      </c>
      <c r="B1025" s="3">
        <v>45292</v>
      </c>
      <c r="C1025" s="3">
        <v>45382</v>
      </c>
      <c r="D1025" s="2" t="s">
        <v>75</v>
      </c>
      <c r="E1025" s="7" t="s">
        <v>3572</v>
      </c>
      <c r="F1025" s="5" t="s">
        <v>3576</v>
      </c>
      <c r="G1025" s="16" t="s">
        <v>322</v>
      </c>
      <c r="H1025" s="16" t="s">
        <v>1534</v>
      </c>
      <c r="I1025" s="17" t="s">
        <v>84</v>
      </c>
      <c r="J1025" s="9" t="s">
        <v>3603</v>
      </c>
      <c r="K1025" s="9" t="s">
        <v>345</v>
      </c>
      <c r="L1025" s="9" t="s">
        <v>394</v>
      </c>
      <c r="M1025" s="2" t="s">
        <v>87</v>
      </c>
      <c r="N1025" s="2" t="s">
        <v>332</v>
      </c>
      <c r="O1025" s="5">
        <v>1</v>
      </c>
      <c r="P1025" s="4">
        <v>45321</v>
      </c>
      <c r="Q1025" s="4">
        <f t="shared" si="64"/>
        <v>45326</v>
      </c>
      <c r="R1025" s="2" t="s">
        <v>332</v>
      </c>
      <c r="S1025" s="13" t="s">
        <v>3635</v>
      </c>
      <c r="T1025" s="12">
        <f>210+294.5</f>
        <v>504.5</v>
      </c>
      <c r="U1025" s="12">
        <f t="shared" si="65"/>
        <v>504.5</v>
      </c>
      <c r="V1025" s="13" t="s">
        <v>3668</v>
      </c>
      <c r="W1025" s="13" t="s">
        <v>800</v>
      </c>
      <c r="X1025" s="13" t="s">
        <v>802</v>
      </c>
      <c r="Y1025" s="2" t="s">
        <v>89</v>
      </c>
      <c r="Z1025" s="13" t="s">
        <v>802</v>
      </c>
      <c r="AA1025" s="2" t="s">
        <v>803</v>
      </c>
      <c r="AB1025" s="3">
        <v>45387</v>
      </c>
      <c r="AC1025" s="2" t="s">
        <v>332</v>
      </c>
    </row>
    <row r="1026" spans="1:29" ht="30" customHeight="1" x14ac:dyDescent="0.25">
      <c r="A1026" s="2">
        <v>2024</v>
      </c>
      <c r="B1026" s="3">
        <v>45292</v>
      </c>
      <c r="C1026" s="3">
        <v>45382</v>
      </c>
      <c r="D1026" s="2" t="s">
        <v>75</v>
      </c>
      <c r="E1026" s="7" t="s">
        <v>3573</v>
      </c>
      <c r="F1026" s="5" t="s">
        <v>3576</v>
      </c>
      <c r="G1026" s="16" t="s">
        <v>322</v>
      </c>
      <c r="H1026" s="16" t="s">
        <v>1534</v>
      </c>
      <c r="I1026" s="17" t="s">
        <v>84</v>
      </c>
      <c r="J1026" s="9" t="s">
        <v>3604</v>
      </c>
      <c r="K1026" s="9" t="s">
        <v>332</v>
      </c>
      <c r="L1026" s="9" t="s">
        <v>332</v>
      </c>
      <c r="M1026" s="2" t="s">
        <v>86</v>
      </c>
      <c r="N1026" s="2" t="s">
        <v>332</v>
      </c>
      <c r="O1026" s="5">
        <v>1</v>
      </c>
      <c r="P1026" s="4">
        <v>45348</v>
      </c>
      <c r="Q1026" s="4">
        <f t="shared" si="64"/>
        <v>45353</v>
      </c>
      <c r="R1026" s="2" t="s">
        <v>332</v>
      </c>
      <c r="S1026" s="13" t="s">
        <v>3636</v>
      </c>
      <c r="T1026" s="12">
        <v>294.5</v>
      </c>
      <c r="U1026" s="12">
        <f t="shared" si="65"/>
        <v>294.5</v>
      </c>
      <c r="V1026" s="13" t="s">
        <v>3669</v>
      </c>
      <c r="W1026" s="13" t="s">
        <v>800</v>
      </c>
      <c r="X1026" s="13" t="s">
        <v>802</v>
      </c>
      <c r="Y1026" s="2" t="s">
        <v>89</v>
      </c>
      <c r="Z1026" s="13" t="s">
        <v>802</v>
      </c>
      <c r="AA1026" s="2" t="s">
        <v>803</v>
      </c>
      <c r="AB1026" s="3">
        <v>45387</v>
      </c>
      <c r="AC1026" s="2" t="s">
        <v>332</v>
      </c>
    </row>
    <row r="1027" spans="1:29" ht="30" customHeight="1" x14ac:dyDescent="0.25">
      <c r="A1027" s="2">
        <v>2024</v>
      </c>
      <c r="B1027" s="3">
        <v>45292</v>
      </c>
      <c r="C1027" s="3">
        <v>45382</v>
      </c>
      <c r="D1027" s="2" t="s">
        <v>75</v>
      </c>
      <c r="E1027" s="7" t="s">
        <v>3574</v>
      </c>
      <c r="F1027" s="5" t="s">
        <v>3576</v>
      </c>
      <c r="G1027" s="16" t="s">
        <v>322</v>
      </c>
      <c r="H1027" s="16" t="s">
        <v>1534</v>
      </c>
      <c r="I1027" s="17" t="s">
        <v>84</v>
      </c>
      <c r="J1027" s="9" t="s">
        <v>471</v>
      </c>
      <c r="K1027" s="9" t="s">
        <v>472</v>
      </c>
      <c r="L1027" s="9" t="s">
        <v>473</v>
      </c>
      <c r="M1027" s="2" t="s">
        <v>86</v>
      </c>
      <c r="N1027" s="2" t="s">
        <v>332</v>
      </c>
      <c r="O1027" s="5">
        <v>1</v>
      </c>
      <c r="P1027" s="4">
        <v>45344</v>
      </c>
      <c r="Q1027" s="4">
        <f t="shared" si="64"/>
        <v>45349</v>
      </c>
      <c r="R1027" s="2" t="s">
        <v>332</v>
      </c>
      <c r="S1027" s="13" t="s">
        <v>3637</v>
      </c>
      <c r="T1027" s="12">
        <v>245</v>
      </c>
      <c r="U1027" s="12">
        <f t="shared" si="65"/>
        <v>245</v>
      </c>
      <c r="V1027" s="13" t="s">
        <v>3670</v>
      </c>
      <c r="W1027" s="13" t="s">
        <v>800</v>
      </c>
      <c r="X1027" s="13" t="s">
        <v>802</v>
      </c>
      <c r="Y1027" s="2" t="s">
        <v>89</v>
      </c>
      <c r="Z1027" s="13" t="s">
        <v>802</v>
      </c>
      <c r="AA1027" s="2" t="s">
        <v>803</v>
      </c>
      <c r="AB1027" s="3">
        <v>45387</v>
      </c>
      <c r="AC1027" s="2" t="s">
        <v>332</v>
      </c>
    </row>
    <row r="1028" spans="1:29" ht="30" customHeight="1" x14ac:dyDescent="0.25">
      <c r="A1028" s="2">
        <v>2024</v>
      </c>
      <c r="B1028" s="3">
        <v>45292</v>
      </c>
      <c r="C1028" s="3">
        <v>45382</v>
      </c>
      <c r="D1028" s="2" t="s">
        <v>75</v>
      </c>
      <c r="E1028" s="7" t="s">
        <v>3671</v>
      </c>
      <c r="F1028" s="5" t="s">
        <v>3686</v>
      </c>
      <c r="G1028" s="16" t="s">
        <v>322</v>
      </c>
      <c r="H1028" s="16" t="s">
        <v>1534</v>
      </c>
      <c r="I1028" s="17" t="s">
        <v>84</v>
      </c>
      <c r="J1028" s="9" t="s">
        <v>3687</v>
      </c>
      <c r="K1028" s="9" t="s">
        <v>332</v>
      </c>
      <c r="L1028" s="9" t="s">
        <v>332</v>
      </c>
      <c r="M1028" s="2" t="s">
        <v>86</v>
      </c>
      <c r="N1028" s="2" t="s">
        <v>332</v>
      </c>
      <c r="O1028" s="5">
        <v>1</v>
      </c>
      <c r="P1028" s="4">
        <v>45279</v>
      </c>
      <c r="Q1028" s="4">
        <f>P1028+122</f>
        <v>45401</v>
      </c>
      <c r="R1028" s="2" t="s">
        <v>332</v>
      </c>
      <c r="S1028" s="13" t="s">
        <v>3702</v>
      </c>
      <c r="T1028" s="12">
        <f>466.83+250</f>
        <v>716.82999999999993</v>
      </c>
      <c r="U1028" s="12">
        <f t="shared" si="65"/>
        <v>716.82999999999993</v>
      </c>
      <c r="V1028" s="13" t="s">
        <v>3717</v>
      </c>
      <c r="W1028" s="13" t="s">
        <v>800</v>
      </c>
      <c r="X1028" s="13" t="s">
        <v>802</v>
      </c>
      <c r="Y1028" s="2" t="s">
        <v>89</v>
      </c>
      <c r="Z1028" s="13" t="s">
        <v>802</v>
      </c>
      <c r="AA1028" s="2" t="s">
        <v>803</v>
      </c>
      <c r="AB1028" s="3">
        <v>45387</v>
      </c>
      <c r="AC1028" s="2" t="s">
        <v>332</v>
      </c>
    </row>
    <row r="1029" spans="1:29" ht="30" customHeight="1" x14ac:dyDescent="0.25">
      <c r="A1029" s="2">
        <v>2024</v>
      </c>
      <c r="B1029" s="3">
        <v>45292</v>
      </c>
      <c r="C1029" s="3">
        <v>45382</v>
      </c>
      <c r="D1029" s="2" t="s">
        <v>75</v>
      </c>
      <c r="E1029" s="7" t="s">
        <v>3672</v>
      </c>
      <c r="F1029" s="5" t="s">
        <v>3686</v>
      </c>
      <c r="G1029" s="16" t="s">
        <v>322</v>
      </c>
      <c r="H1029" s="16" t="s">
        <v>1534</v>
      </c>
      <c r="I1029" s="17" t="s">
        <v>84</v>
      </c>
      <c r="J1029" s="9" t="s">
        <v>3688</v>
      </c>
      <c r="K1029" s="9" t="s">
        <v>1842</v>
      </c>
      <c r="L1029" s="9" t="s">
        <v>351</v>
      </c>
      <c r="M1029" s="2" t="s">
        <v>87</v>
      </c>
      <c r="N1029" s="2" t="s">
        <v>332</v>
      </c>
      <c r="O1029" s="5">
        <v>1</v>
      </c>
      <c r="P1029" s="4">
        <v>45279</v>
      </c>
      <c r="Q1029" s="4">
        <f>P1029+122</f>
        <v>45401</v>
      </c>
      <c r="R1029" s="2" t="s">
        <v>332</v>
      </c>
      <c r="S1029" s="13" t="s">
        <v>3703</v>
      </c>
      <c r="T1029" s="12">
        <f>466.83+250</f>
        <v>716.82999999999993</v>
      </c>
      <c r="U1029" s="12">
        <f t="shared" si="65"/>
        <v>716.82999999999993</v>
      </c>
      <c r="V1029" s="13" t="s">
        <v>3718</v>
      </c>
      <c r="W1029" s="13" t="s">
        <v>800</v>
      </c>
      <c r="X1029" s="13" t="s">
        <v>802</v>
      </c>
      <c r="Y1029" s="2" t="s">
        <v>89</v>
      </c>
      <c r="Z1029" s="13" t="s">
        <v>802</v>
      </c>
      <c r="AA1029" s="2" t="s">
        <v>803</v>
      </c>
      <c r="AB1029" s="3">
        <v>45387</v>
      </c>
      <c r="AC1029" s="2" t="s">
        <v>332</v>
      </c>
    </row>
    <row r="1030" spans="1:29" ht="30" customHeight="1" x14ac:dyDescent="0.25">
      <c r="A1030" s="2">
        <v>2024</v>
      </c>
      <c r="B1030" s="3">
        <v>45292</v>
      </c>
      <c r="C1030" s="3">
        <v>45382</v>
      </c>
      <c r="D1030" s="2" t="s">
        <v>75</v>
      </c>
      <c r="E1030" s="7" t="s">
        <v>3673</v>
      </c>
      <c r="F1030" s="5" t="s">
        <v>3686</v>
      </c>
      <c r="G1030" s="16" t="s">
        <v>322</v>
      </c>
      <c r="H1030" s="16" t="s">
        <v>1534</v>
      </c>
      <c r="I1030" s="17" t="s">
        <v>84</v>
      </c>
      <c r="J1030" s="9" t="s">
        <v>3689</v>
      </c>
      <c r="K1030" s="9" t="s">
        <v>332</v>
      </c>
      <c r="L1030" s="9" t="s">
        <v>332</v>
      </c>
      <c r="M1030" s="2" t="s">
        <v>86</v>
      </c>
      <c r="N1030" s="2" t="s">
        <v>332</v>
      </c>
      <c r="O1030" s="5">
        <v>1</v>
      </c>
      <c r="P1030" s="4">
        <v>45266</v>
      </c>
      <c r="Q1030" s="4">
        <f>P1030+152</f>
        <v>45418</v>
      </c>
      <c r="R1030" s="2" t="s">
        <v>332</v>
      </c>
      <c r="S1030" s="13" t="s">
        <v>3704</v>
      </c>
      <c r="T1030" s="12">
        <f>466.83+750+591.31</f>
        <v>1808.1399999999999</v>
      </c>
      <c r="U1030" s="12">
        <f t="shared" si="65"/>
        <v>1808.1399999999999</v>
      </c>
      <c r="V1030" s="13" t="s">
        <v>3719</v>
      </c>
      <c r="W1030" s="13" t="s">
        <v>800</v>
      </c>
      <c r="X1030" s="13" t="s">
        <v>802</v>
      </c>
      <c r="Y1030" s="2" t="s">
        <v>89</v>
      </c>
      <c r="Z1030" s="13" t="s">
        <v>802</v>
      </c>
      <c r="AA1030" s="2" t="s">
        <v>803</v>
      </c>
      <c r="AB1030" s="3">
        <v>45387</v>
      </c>
      <c r="AC1030" s="2" t="s">
        <v>332</v>
      </c>
    </row>
    <row r="1031" spans="1:29" ht="30" customHeight="1" x14ac:dyDescent="0.25">
      <c r="A1031" s="2">
        <v>2024</v>
      </c>
      <c r="B1031" s="3">
        <v>45292</v>
      </c>
      <c r="C1031" s="3">
        <v>45382</v>
      </c>
      <c r="D1031" s="2" t="s">
        <v>75</v>
      </c>
      <c r="E1031" s="7" t="s">
        <v>3674</v>
      </c>
      <c r="F1031" s="5" t="s">
        <v>3686</v>
      </c>
      <c r="G1031" s="16" t="s">
        <v>322</v>
      </c>
      <c r="H1031" s="16" t="s">
        <v>1534</v>
      </c>
      <c r="I1031" s="17" t="s">
        <v>84</v>
      </c>
      <c r="J1031" s="9" t="s">
        <v>3690</v>
      </c>
      <c r="K1031" s="9" t="s">
        <v>332</v>
      </c>
      <c r="L1031" s="9" t="s">
        <v>332</v>
      </c>
      <c r="M1031" s="2" t="s">
        <v>86</v>
      </c>
      <c r="N1031" s="2" t="s">
        <v>332</v>
      </c>
      <c r="O1031" s="5">
        <v>1</v>
      </c>
      <c r="P1031" s="4">
        <v>45266</v>
      </c>
      <c r="Q1031" s="4">
        <f>P1031+152</f>
        <v>45418</v>
      </c>
      <c r="R1031" s="2" t="s">
        <v>332</v>
      </c>
      <c r="S1031" s="13" t="s">
        <v>3705</v>
      </c>
      <c r="T1031" s="12">
        <f>466.83+250</f>
        <v>716.82999999999993</v>
      </c>
      <c r="U1031" s="12">
        <f t="shared" si="65"/>
        <v>716.82999999999993</v>
      </c>
      <c r="V1031" s="13" t="s">
        <v>3720</v>
      </c>
      <c r="W1031" s="13" t="s">
        <v>800</v>
      </c>
      <c r="X1031" s="13" t="s">
        <v>802</v>
      </c>
      <c r="Y1031" s="2" t="s">
        <v>89</v>
      </c>
      <c r="Z1031" s="13" t="s">
        <v>802</v>
      </c>
      <c r="AA1031" s="2" t="s">
        <v>803</v>
      </c>
      <c r="AB1031" s="3">
        <v>45387</v>
      </c>
      <c r="AC1031" s="2" t="s">
        <v>332</v>
      </c>
    </row>
    <row r="1032" spans="1:29" ht="30" customHeight="1" x14ac:dyDescent="0.25">
      <c r="A1032" s="2">
        <v>2024</v>
      </c>
      <c r="B1032" s="3">
        <v>45292</v>
      </c>
      <c r="C1032" s="3">
        <v>45382</v>
      </c>
      <c r="D1032" s="2" t="s">
        <v>75</v>
      </c>
      <c r="E1032" s="7" t="s">
        <v>3675</v>
      </c>
      <c r="F1032" s="5" t="s">
        <v>3686</v>
      </c>
      <c r="G1032" s="16" t="s">
        <v>322</v>
      </c>
      <c r="H1032" s="16" t="s">
        <v>1534</v>
      </c>
      <c r="I1032" s="17" t="s">
        <v>84</v>
      </c>
      <c r="J1032" s="9" t="s">
        <v>3691</v>
      </c>
      <c r="K1032" s="9" t="s">
        <v>332</v>
      </c>
      <c r="L1032" s="9" t="s">
        <v>332</v>
      </c>
      <c r="M1032" s="2" t="s">
        <v>86</v>
      </c>
      <c r="N1032" s="2" t="s">
        <v>332</v>
      </c>
      <c r="O1032" s="5">
        <v>1</v>
      </c>
      <c r="P1032" s="4">
        <v>45266</v>
      </c>
      <c r="Q1032" s="4">
        <f>P1032+152</f>
        <v>45418</v>
      </c>
      <c r="R1032" s="2" t="s">
        <v>332</v>
      </c>
      <c r="S1032" s="13" t="s">
        <v>3706</v>
      </c>
      <c r="T1032" s="12">
        <f>466.83+518.7</f>
        <v>985.53</v>
      </c>
      <c r="U1032" s="12">
        <f t="shared" si="65"/>
        <v>985.53</v>
      </c>
      <c r="V1032" s="13" t="s">
        <v>3721</v>
      </c>
      <c r="W1032" s="13" t="s">
        <v>800</v>
      </c>
      <c r="X1032" s="13" t="s">
        <v>802</v>
      </c>
      <c r="Y1032" s="2" t="s">
        <v>89</v>
      </c>
      <c r="Z1032" s="13" t="s">
        <v>802</v>
      </c>
      <c r="AA1032" s="2" t="s">
        <v>803</v>
      </c>
      <c r="AB1032" s="3">
        <v>45387</v>
      </c>
      <c r="AC1032" s="2" t="s">
        <v>332</v>
      </c>
    </row>
    <row r="1033" spans="1:29" ht="30" customHeight="1" x14ac:dyDescent="0.25">
      <c r="A1033" s="2">
        <v>2024</v>
      </c>
      <c r="B1033" s="3">
        <v>45292</v>
      </c>
      <c r="C1033" s="3">
        <v>45382</v>
      </c>
      <c r="D1033" s="2" t="s">
        <v>75</v>
      </c>
      <c r="E1033" s="7" t="s">
        <v>3676</v>
      </c>
      <c r="F1033" s="5" t="s">
        <v>3686</v>
      </c>
      <c r="G1033" s="16" t="s">
        <v>322</v>
      </c>
      <c r="H1033" s="16" t="s">
        <v>1534</v>
      </c>
      <c r="I1033" s="17" t="s">
        <v>84</v>
      </c>
      <c r="J1033" s="9" t="s">
        <v>3692</v>
      </c>
      <c r="K1033" s="9" t="s">
        <v>332</v>
      </c>
      <c r="L1033" s="9" t="s">
        <v>332</v>
      </c>
      <c r="M1033" s="2" t="s">
        <v>86</v>
      </c>
      <c r="N1033" s="2" t="s">
        <v>332</v>
      </c>
      <c r="O1033" s="5">
        <v>1</v>
      </c>
      <c r="P1033" s="4">
        <v>45315</v>
      </c>
      <c r="Q1033" s="4">
        <f t="shared" ref="Q1033:Q1042" si="66">P1033+121</f>
        <v>45436</v>
      </c>
      <c r="R1033" s="2" t="s">
        <v>332</v>
      </c>
      <c r="S1033" s="13" t="s">
        <v>3707</v>
      </c>
      <c r="T1033" s="12">
        <v>591.30999999999995</v>
      </c>
      <c r="U1033" s="12">
        <f>T1033</f>
        <v>591.30999999999995</v>
      </c>
      <c r="V1033" s="13" t="s">
        <v>3722</v>
      </c>
      <c r="W1033" s="13" t="s">
        <v>800</v>
      </c>
      <c r="X1033" s="13" t="s">
        <v>802</v>
      </c>
      <c r="Y1033" s="2" t="s">
        <v>89</v>
      </c>
      <c r="Z1033" s="13" t="s">
        <v>802</v>
      </c>
      <c r="AA1033" s="2" t="s">
        <v>803</v>
      </c>
      <c r="AB1033" s="3">
        <v>45387</v>
      </c>
      <c r="AC1033" s="2" t="s">
        <v>332</v>
      </c>
    </row>
    <row r="1034" spans="1:29" ht="30" customHeight="1" x14ac:dyDescent="0.25">
      <c r="A1034" s="2">
        <v>2024</v>
      </c>
      <c r="B1034" s="3">
        <v>45292</v>
      </c>
      <c r="C1034" s="3">
        <v>45382</v>
      </c>
      <c r="D1034" s="2" t="s">
        <v>75</v>
      </c>
      <c r="E1034" s="7" t="s">
        <v>3677</v>
      </c>
      <c r="F1034" s="5" t="s">
        <v>3686</v>
      </c>
      <c r="G1034" s="16" t="s">
        <v>322</v>
      </c>
      <c r="H1034" s="16" t="s">
        <v>1534</v>
      </c>
      <c r="I1034" s="17" t="s">
        <v>84</v>
      </c>
      <c r="J1034" s="9" t="s">
        <v>3693</v>
      </c>
      <c r="K1034" s="9" t="s">
        <v>332</v>
      </c>
      <c r="L1034" s="9" t="s">
        <v>332</v>
      </c>
      <c r="M1034" s="2" t="s">
        <v>86</v>
      </c>
      <c r="N1034" s="2" t="s">
        <v>332</v>
      </c>
      <c r="O1034" s="5">
        <v>1</v>
      </c>
      <c r="P1034" s="4">
        <v>45299</v>
      </c>
      <c r="Q1034" s="4">
        <f t="shared" si="66"/>
        <v>45420</v>
      </c>
      <c r="R1034" s="2" t="s">
        <v>332</v>
      </c>
      <c r="S1034" s="13" t="s">
        <v>3708</v>
      </c>
      <c r="T1034" s="12">
        <v>466.83</v>
      </c>
      <c r="U1034" s="12">
        <f t="shared" si="65"/>
        <v>466.83</v>
      </c>
      <c r="V1034" s="13" t="s">
        <v>3723</v>
      </c>
      <c r="W1034" s="13" t="s">
        <v>800</v>
      </c>
      <c r="X1034" s="13" t="s">
        <v>802</v>
      </c>
      <c r="Y1034" s="2" t="s">
        <v>89</v>
      </c>
      <c r="Z1034" s="13" t="s">
        <v>802</v>
      </c>
      <c r="AA1034" s="2" t="s">
        <v>803</v>
      </c>
      <c r="AB1034" s="3">
        <v>45387</v>
      </c>
      <c r="AC1034" s="2" t="s">
        <v>332</v>
      </c>
    </row>
    <row r="1035" spans="1:29" ht="30" customHeight="1" x14ac:dyDescent="0.25">
      <c r="A1035" s="2">
        <v>2024</v>
      </c>
      <c r="B1035" s="3">
        <v>45292</v>
      </c>
      <c r="C1035" s="3">
        <v>45382</v>
      </c>
      <c r="D1035" s="2" t="s">
        <v>75</v>
      </c>
      <c r="E1035" s="7" t="s">
        <v>3678</v>
      </c>
      <c r="F1035" s="5" t="s">
        <v>3686</v>
      </c>
      <c r="G1035" s="16" t="s">
        <v>322</v>
      </c>
      <c r="H1035" s="16" t="s">
        <v>1534</v>
      </c>
      <c r="I1035" s="17" t="s">
        <v>84</v>
      </c>
      <c r="J1035" s="9" t="s">
        <v>3694</v>
      </c>
      <c r="K1035" s="9" t="s">
        <v>332</v>
      </c>
      <c r="L1035" s="9" t="s">
        <v>332</v>
      </c>
      <c r="M1035" s="2" t="s">
        <v>86</v>
      </c>
      <c r="N1035" s="2" t="s">
        <v>332</v>
      </c>
      <c r="O1035" s="5">
        <v>1</v>
      </c>
      <c r="P1035" s="4">
        <v>45315</v>
      </c>
      <c r="Q1035" s="4">
        <f>P1035+121</f>
        <v>45436</v>
      </c>
      <c r="R1035" s="2" t="s">
        <v>332</v>
      </c>
      <c r="S1035" s="13" t="s">
        <v>3709</v>
      </c>
      <c r="T1035" s="12">
        <f>542.85+488.56+250</f>
        <v>1281.4100000000001</v>
      </c>
      <c r="U1035" s="12">
        <f>T1035</f>
        <v>1281.4100000000001</v>
      </c>
      <c r="V1035" s="13" t="s">
        <v>3724</v>
      </c>
      <c r="W1035" s="13" t="s">
        <v>800</v>
      </c>
      <c r="X1035" s="13" t="s">
        <v>802</v>
      </c>
      <c r="Y1035" s="2" t="s">
        <v>89</v>
      </c>
      <c r="Z1035" s="13" t="s">
        <v>802</v>
      </c>
      <c r="AA1035" s="2" t="s">
        <v>803</v>
      </c>
      <c r="AB1035" s="3">
        <v>45387</v>
      </c>
      <c r="AC1035" s="2" t="s">
        <v>332</v>
      </c>
    </row>
    <row r="1036" spans="1:29" ht="30" customHeight="1" x14ac:dyDescent="0.25">
      <c r="A1036" s="2">
        <v>2024</v>
      </c>
      <c r="B1036" s="3">
        <v>45292</v>
      </c>
      <c r="C1036" s="3">
        <v>45382</v>
      </c>
      <c r="D1036" s="2" t="s">
        <v>75</v>
      </c>
      <c r="E1036" s="7" t="s">
        <v>3679</v>
      </c>
      <c r="F1036" s="5" t="s">
        <v>3686</v>
      </c>
      <c r="G1036" s="16" t="s">
        <v>322</v>
      </c>
      <c r="H1036" s="16" t="s">
        <v>1534</v>
      </c>
      <c r="I1036" s="17" t="s">
        <v>84</v>
      </c>
      <c r="J1036" s="9" t="s">
        <v>3695</v>
      </c>
      <c r="K1036" s="9" t="s">
        <v>332</v>
      </c>
      <c r="L1036" s="9" t="s">
        <v>332</v>
      </c>
      <c r="M1036" s="2" t="s">
        <v>86</v>
      </c>
      <c r="N1036" s="2" t="s">
        <v>332</v>
      </c>
      <c r="O1036" s="5">
        <v>1</v>
      </c>
      <c r="P1036" s="4">
        <v>45341</v>
      </c>
      <c r="Q1036" s="4">
        <f t="shared" si="66"/>
        <v>45462</v>
      </c>
      <c r="R1036" s="2" t="s">
        <v>332</v>
      </c>
      <c r="S1036" s="13" t="s">
        <v>3710</v>
      </c>
      <c r="T1036" s="12">
        <v>727.41</v>
      </c>
      <c r="U1036" s="12">
        <f t="shared" si="65"/>
        <v>727.41</v>
      </c>
      <c r="V1036" s="13" t="s">
        <v>3725</v>
      </c>
      <c r="W1036" s="13" t="s">
        <v>800</v>
      </c>
      <c r="X1036" s="13" t="s">
        <v>802</v>
      </c>
      <c r="Y1036" s="2" t="s">
        <v>89</v>
      </c>
      <c r="Z1036" s="13" t="s">
        <v>802</v>
      </c>
      <c r="AA1036" s="2" t="s">
        <v>803</v>
      </c>
      <c r="AB1036" s="3">
        <v>45387</v>
      </c>
      <c r="AC1036" s="2" t="s">
        <v>332</v>
      </c>
    </row>
    <row r="1037" spans="1:29" ht="30" customHeight="1" x14ac:dyDescent="0.25">
      <c r="A1037" s="2">
        <v>2024</v>
      </c>
      <c r="B1037" s="3">
        <v>45292</v>
      </c>
      <c r="C1037" s="3">
        <v>45382</v>
      </c>
      <c r="D1037" s="2" t="s">
        <v>75</v>
      </c>
      <c r="E1037" s="7" t="s">
        <v>3680</v>
      </c>
      <c r="F1037" s="5" t="s">
        <v>3686</v>
      </c>
      <c r="G1037" s="16" t="s">
        <v>322</v>
      </c>
      <c r="H1037" s="16" t="s">
        <v>1534</v>
      </c>
      <c r="I1037" s="17" t="s">
        <v>84</v>
      </c>
      <c r="J1037" s="9" t="s">
        <v>3696</v>
      </c>
      <c r="K1037" s="9" t="s">
        <v>332</v>
      </c>
      <c r="L1037" s="9" t="s">
        <v>332</v>
      </c>
      <c r="M1037" s="2" t="s">
        <v>86</v>
      </c>
      <c r="N1037" s="2" t="s">
        <v>332</v>
      </c>
      <c r="O1037" s="5">
        <v>1</v>
      </c>
      <c r="P1037" s="4">
        <v>45330</v>
      </c>
      <c r="Q1037" s="4">
        <f t="shared" si="66"/>
        <v>45451</v>
      </c>
      <c r="R1037" s="2" t="s">
        <v>332</v>
      </c>
      <c r="S1037" s="13" t="s">
        <v>3711</v>
      </c>
      <c r="T1037" s="12">
        <v>618.84</v>
      </c>
      <c r="U1037" s="12">
        <f>T1037</f>
        <v>618.84</v>
      </c>
      <c r="V1037" s="13" t="s">
        <v>3726</v>
      </c>
      <c r="W1037" s="13" t="s">
        <v>800</v>
      </c>
      <c r="X1037" s="13" t="s">
        <v>802</v>
      </c>
      <c r="Y1037" s="2" t="s">
        <v>89</v>
      </c>
      <c r="Z1037" s="13" t="s">
        <v>802</v>
      </c>
      <c r="AA1037" s="2" t="s">
        <v>803</v>
      </c>
      <c r="AB1037" s="3">
        <v>45387</v>
      </c>
      <c r="AC1037" s="2" t="s">
        <v>332</v>
      </c>
    </row>
    <row r="1038" spans="1:29" ht="30" customHeight="1" x14ac:dyDescent="0.25">
      <c r="A1038" s="2">
        <v>2024</v>
      </c>
      <c r="B1038" s="3">
        <v>45292</v>
      </c>
      <c r="C1038" s="3">
        <v>45382</v>
      </c>
      <c r="D1038" s="2" t="s">
        <v>75</v>
      </c>
      <c r="E1038" s="7" t="s">
        <v>3681</v>
      </c>
      <c r="F1038" s="5" t="s">
        <v>3686</v>
      </c>
      <c r="G1038" s="16" t="s">
        <v>322</v>
      </c>
      <c r="H1038" s="16" t="s">
        <v>1534</v>
      </c>
      <c r="I1038" s="17" t="s">
        <v>84</v>
      </c>
      <c r="J1038" s="9" t="s">
        <v>3697</v>
      </c>
      <c r="K1038" s="9" t="s">
        <v>332</v>
      </c>
      <c r="L1038" s="9" t="s">
        <v>332</v>
      </c>
      <c r="M1038" s="2" t="s">
        <v>86</v>
      </c>
      <c r="N1038" s="2" t="s">
        <v>332</v>
      </c>
      <c r="O1038" s="5">
        <v>1</v>
      </c>
      <c r="P1038" s="4">
        <v>45358</v>
      </c>
      <c r="Q1038" s="4">
        <f>P1038+365</f>
        <v>45723</v>
      </c>
      <c r="R1038" s="2" t="s">
        <v>332</v>
      </c>
      <c r="S1038" s="13" t="s">
        <v>3712</v>
      </c>
      <c r="T1038" s="12">
        <v>542.85</v>
      </c>
      <c r="U1038" s="12">
        <f t="shared" ref="U1038" si="67">T1038</f>
        <v>542.85</v>
      </c>
      <c r="V1038" s="13" t="s">
        <v>3727</v>
      </c>
      <c r="W1038" s="13" t="s">
        <v>800</v>
      </c>
      <c r="X1038" s="13" t="s">
        <v>802</v>
      </c>
      <c r="Y1038" s="2" t="s">
        <v>89</v>
      </c>
      <c r="Z1038" s="13" t="s">
        <v>802</v>
      </c>
      <c r="AA1038" s="2" t="s">
        <v>803</v>
      </c>
      <c r="AB1038" s="3">
        <v>45387</v>
      </c>
      <c r="AC1038" s="2" t="s">
        <v>332</v>
      </c>
    </row>
    <row r="1039" spans="1:29" ht="30" customHeight="1" x14ac:dyDescent="0.25">
      <c r="A1039" s="2">
        <v>2024</v>
      </c>
      <c r="B1039" s="3">
        <v>45292</v>
      </c>
      <c r="C1039" s="3">
        <v>45382</v>
      </c>
      <c r="D1039" s="2" t="s">
        <v>75</v>
      </c>
      <c r="E1039" s="7" t="s">
        <v>3682</v>
      </c>
      <c r="F1039" s="5" t="s">
        <v>3686</v>
      </c>
      <c r="G1039" s="16" t="s">
        <v>322</v>
      </c>
      <c r="H1039" s="16" t="s">
        <v>1534</v>
      </c>
      <c r="I1039" s="17" t="s">
        <v>84</v>
      </c>
      <c r="J1039" s="9" t="s">
        <v>3698</v>
      </c>
      <c r="K1039" s="9" t="s">
        <v>332</v>
      </c>
      <c r="L1039" s="9" t="s">
        <v>332</v>
      </c>
      <c r="M1039" s="2" t="s">
        <v>86</v>
      </c>
      <c r="N1039" s="2" t="s">
        <v>332</v>
      </c>
      <c r="O1039" s="5">
        <v>1</v>
      </c>
      <c r="P1039" s="4">
        <v>45337</v>
      </c>
      <c r="Q1039" s="4">
        <f t="shared" si="66"/>
        <v>45458</v>
      </c>
      <c r="R1039" s="2" t="s">
        <v>332</v>
      </c>
      <c r="S1039" s="13" t="s">
        <v>3713</v>
      </c>
      <c r="T1039" s="12">
        <v>727.41</v>
      </c>
      <c r="U1039" s="12">
        <f>T1039</f>
        <v>727.41</v>
      </c>
      <c r="V1039" s="13" t="s">
        <v>3728</v>
      </c>
      <c r="W1039" s="13" t="s">
        <v>800</v>
      </c>
      <c r="X1039" s="13" t="s">
        <v>802</v>
      </c>
      <c r="Y1039" s="2" t="s">
        <v>89</v>
      </c>
      <c r="Z1039" s="13" t="s">
        <v>802</v>
      </c>
      <c r="AA1039" s="2" t="s">
        <v>803</v>
      </c>
      <c r="AB1039" s="3">
        <v>45387</v>
      </c>
      <c r="AC1039" s="2" t="s">
        <v>332</v>
      </c>
    </row>
    <row r="1040" spans="1:29" ht="30" customHeight="1" x14ac:dyDescent="0.25">
      <c r="A1040" s="2">
        <v>2024</v>
      </c>
      <c r="B1040" s="3">
        <v>45292</v>
      </c>
      <c r="C1040" s="3">
        <v>45382</v>
      </c>
      <c r="D1040" s="2" t="s">
        <v>75</v>
      </c>
      <c r="E1040" s="7" t="s">
        <v>3683</v>
      </c>
      <c r="F1040" s="5" t="s">
        <v>3686</v>
      </c>
      <c r="G1040" s="16" t="s">
        <v>322</v>
      </c>
      <c r="H1040" s="16" t="s">
        <v>1534</v>
      </c>
      <c r="I1040" s="17" t="s">
        <v>84</v>
      </c>
      <c r="J1040" s="9" t="s">
        <v>3699</v>
      </c>
      <c r="K1040" s="9" t="s">
        <v>332</v>
      </c>
      <c r="L1040" s="9" t="s">
        <v>332</v>
      </c>
      <c r="M1040" s="2" t="s">
        <v>86</v>
      </c>
      <c r="N1040" s="2" t="s">
        <v>332</v>
      </c>
      <c r="O1040" s="5">
        <v>1</v>
      </c>
      <c r="P1040" s="4">
        <v>45337</v>
      </c>
      <c r="Q1040" s="4">
        <f t="shared" si="66"/>
        <v>45458</v>
      </c>
      <c r="R1040" s="2" t="s">
        <v>332</v>
      </c>
      <c r="S1040" s="13" t="s">
        <v>3714</v>
      </c>
      <c r="T1040" s="12">
        <v>727.41</v>
      </c>
      <c r="U1040" s="12">
        <f>T1040</f>
        <v>727.41</v>
      </c>
      <c r="V1040" s="13" t="s">
        <v>3729</v>
      </c>
      <c r="W1040" s="13" t="s">
        <v>800</v>
      </c>
      <c r="X1040" s="13" t="s">
        <v>802</v>
      </c>
      <c r="Y1040" s="2" t="s">
        <v>89</v>
      </c>
      <c r="Z1040" s="13" t="s">
        <v>802</v>
      </c>
      <c r="AA1040" s="2" t="s">
        <v>803</v>
      </c>
      <c r="AB1040" s="3">
        <v>45387</v>
      </c>
      <c r="AC1040" s="2" t="s">
        <v>332</v>
      </c>
    </row>
    <row r="1041" spans="1:29" ht="30" customHeight="1" x14ac:dyDescent="0.25">
      <c r="A1041" s="2">
        <v>2024</v>
      </c>
      <c r="B1041" s="3">
        <v>45292</v>
      </c>
      <c r="C1041" s="3">
        <v>45382</v>
      </c>
      <c r="D1041" s="2" t="s">
        <v>75</v>
      </c>
      <c r="E1041" s="7" t="s">
        <v>3684</v>
      </c>
      <c r="F1041" s="5" t="s">
        <v>3686</v>
      </c>
      <c r="G1041" s="16" t="s">
        <v>322</v>
      </c>
      <c r="H1041" s="16" t="s">
        <v>1534</v>
      </c>
      <c r="I1041" s="17" t="s">
        <v>84</v>
      </c>
      <c r="J1041" s="9" t="s">
        <v>3700</v>
      </c>
      <c r="K1041" s="9" t="s">
        <v>332</v>
      </c>
      <c r="L1041" s="9" t="s">
        <v>332</v>
      </c>
      <c r="M1041" s="2" t="s">
        <v>86</v>
      </c>
      <c r="N1041" s="2" t="s">
        <v>332</v>
      </c>
      <c r="O1041" s="5">
        <v>1</v>
      </c>
      <c r="P1041" s="4">
        <v>45337</v>
      </c>
      <c r="Q1041" s="4">
        <f>P1041+121</f>
        <v>45458</v>
      </c>
      <c r="R1041" s="2" t="s">
        <v>332</v>
      </c>
      <c r="S1041" s="13" t="s">
        <v>3715</v>
      </c>
      <c r="T1041" s="12">
        <v>727.41</v>
      </c>
      <c r="U1041" s="12">
        <f t="shared" ref="U1041" si="68">T1041</f>
        <v>727.41</v>
      </c>
      <c r="V1041" s="13" t="s">
        <v>3730</v>
      </c>
      <c r="W1041" s="13" t="s">
        <v>800</v>
      </c>
      <c r="X1041" s="13" t="s">
        <v>802</v>
      </c>
      <c r="Y1041" s="2" t="s">
        <v>89</v>
      </c>
      <c r="Z1041" s="13" t="s">
        <v>802</v>
      </c>
      <c r="AA1041" s="2" t="s">
        <v>803</v>
      </c>
      <c r="AB1041" s="3">
        <v>45387</v>
      </c>
      <c r="AC1041" s="2" t="s">
        <v>332</v>
      </c>
    </row>
    <row r="1042" spans="1:29" ht="30" customHeight="1" x14ac:dyDescent="0.25">
      <c r="A1042" s="2">
        <v>2024</v>
      </c>
      <c r="B1042" s="3">
        <v>45292</v>
      </c>
      <c r="C1042" s="3">
        <v>45382</v>
      </c>
      <c r="D1042" s="2" t="s">
        <v>75</v>
      </c>
      <c r="E1042" s="7" t="s">
        <v>3685</v>
      </c>
      <c r="F1042" s="5" t="s">
        <v>3686</v>
      </c>
      <c r="G1042" s="16" t="s">
        <v>322</v>
      </c>
      <c r="H1042" s="16" t="s">
        <v>1534</v>
      </c>
      <c r="I1042" s="17" t="s">
        <v>84</v>
      </c>
      <c r="J1042" s="9" t="s">
        <v>3701</v>
      </c>
      <c r="K1042" s="9" t="s">
        <v>332</v>
      </c>
      <c r="L1042" s="9" t="s">
        <v>332</v>
      </c>
      <c r="M1042" s="2" t="s">
        <v>86</v>
      </c>
      <c r="N1042" s="2" t="s">
        <v>332</v>
      </c>
      <c r="O1042" s="5">
        <v>1</v>
      </c>
      <c r="P1042" s="4">
        <v>45337</v>
      </c>
      <c r="Q1042" s="4">
        <f t="shared" si="66"/>
        <v>45458</v>
      </c>
      <c r="R1042" s="2" t="s">
        <v>332</v>
      </c>
      <c r="S1042" s="13" t="s">
        <v>3716</v>
      </c>
      <c r="T1042" s="12">
        <v>727.41</v>
      </c>
      <c r="U1042" s="12">
        <f t="shared" si="65"/>
        <v>727.41</v>
      </c>
      <c r="V1042" s="13" t="s">
        <v>3731</v>
      </c>
      <c r="W1042" s="13" t="s">
        <v>800</v>
      </c>
      <c r="X1042" s="13" t="s">
        <v>802</v>
      </c>
      <c r="Y1042" s="2" t="s">
        <v>89</v>
      </c>
      <c r="Z1042" s="13" t="s">
        <v>802</v>
      </c>
      <c r="AA1042" s="2" t="s">
        <v>803</v>
      </c>
      <c r="AB1042" s="3">
        <v>45387</v>
      </c>
      <c r="AC1042" s="2" t="s">
        <v>332</v>
      </c>
    </row>
    <row r="1043" spans="1:29" ht="50.1" customHeight="1" x14ac:dyDescent="0.25">
      <c r="A1043" s="2">
        <v>2024</v>
      </c>
      <c r="B1043" s="3">
        <v>45292</v>
      </c>
      <c r="C1043" s="3">
        <v>45382</v>
      </c>
      <c r="D1043" s="2" t="s">
        <v>75</v>
      </c>
      <c r="E1043" s="7" t="s">
        <v>3732</v>
      </c>
      <c r="F1043" s="5" t="s">
        <v>3793</v>
      </c>
      <c r="G1043" s="19" t="s">
        <v>3796</v>
      </c>
      <c r="H1043" s="16" t="s">
        <v>1534</v>
      </c>
      <c r="I1043" s="17" t="s">
        <v>84</v>
      </c>
      <c r="J1043" s="9" t="s">
        <v>469</v>
      </c>
      <c r="K1043" s="9" t="s">
        <v>470</v>
      </c>
      <c r="L1043" s="9" t="s">
        <v>429</v>
      </c>
      <c r="M1043" s="2" t="s">
        <v>86</v>
      </c>
      <c r="N1043" s="2" t="s">
        <v>332</v>
      </c>
      <c r="O1043" s="5">
        <v>1</v>
      </c>
      <c r="P1043" s="4">
        <v>45330</v>
      </c>
      <c r="Q1043" s="4">
        <f>P1043+366</f>
        <v>45696</v>
      </c>
      <c r="R1043" s="2" t="s">
        <v>332</v>
      </c>
      <c r="S1043" s="13" t="s">
        <v>3852</v>
      </c>
      <c r="T1043" s="12">
        <v>3000</v>
      </c>
      <c r="U1043" s="12">
        <f t="shared" si="65"/>
        <v>3000</v>
      </c>
      <c r="V1043" s="13" t="s">
        <v>676</v>
      </c>
      <c r="W1043" s="13" t="s">
        <v>800</v>
      </c>
      <c r="X1043" s="13" t="s">
        <v>802</v>
      </c>
      <c r="Y1043" s="2" t="s">
        <v>89</v>
      </c>
      <c r="Z1043" s="13" t="s">
        <v>802</v>
      </c>
      <c r="AA1043" s="2" t="s">
        <v>803</v>
      </c>
      <c r="AB1043" s="3">
        <v>45387</v>
      </c>
      <c r="AC1043" s="2" t="s">
        <v>332</v>
      </c>
    </row>
    <row r="1044" spans="1:29" ht="50.1" customHeight="1" x14ac:dyDescent="0.25">
      <c r="A1044" s="2">
        <v>2024</v>
      </c>
      <c r="B1044" s="3">
        <v>45292</v>
      </c>
      <c r="C1044" s="3">
        <v>45382</v>
      </c>
      <c r="D1044" s="2" t="s">
        <v>75</v>
      </c>
      <c r="E1044" s="7" t="s">
        <v>3733</v>
      </c>
      <c r="F1044" s="5" t="s">
        <v>3794</v>
      </c>
      <c r="G1044" s="19" t="s">
        <v>3797</v>
      </c>
      <c r="H1044" s="16" t="s">
        <v>1534</v>
      </c>
      <c r="I1044" s="17" t="s">
        <v>84</v>
      </c>
      <c r="J1044" s="9" t="s">
        <v>3798</v>
      </c>
      <c r="K1044" s="9" t="s">
        <v>357</v>
      </c>
      <c r="L1044" s="9" t="s">
        <v>345</v>
      </c>
      <c r="M1044" s="2" t="s">
        <v>87</v>
      </c>
      <c r="N1044" s="2" t="s">
        <v>332</v>
      </c>
      <c r="O1044" s="5">
        <v>1</v>
      </c>
      <c r="P1044" s="4">
        <v>45309</v>
      </c>
      <c r="Q1044" s="4">
        <f>P1044+195</f>
        <v>45504</v>
      </c>
      <c r="R1044" s="2" t="s">
        <v>332</v>
      </c>
      <c r="S1044" s="13" t="s">
        <v>3853</v>
      </c>
      <c r="T1044" s="12">
        <v>100</v>
      </c>
      <c r="U1044" s="12">
        <f t="shared" si="65"/>
        <v>100</v>
      </c>
      <c r="V1044" s="13" t="s">
        <v>3913</v>
      </c>
      <c r="W1044" s="13" t="s">
        <v>800</v>
      </c>
      <c r="X1044" s="13" t="s">
        <v>802</v>
      </c>
      <c r="Y1044" s="2" t="s">
        <v>89</v>
      </c>
      <c r="Z1044" s="13" t="s">
        <v>802</v>
      </c>
      <c r="AA1044" s="2" t="s">
        <v>803</v>
      </c>
      <c r="AB1044" s="3">
        <v>45387</v>
      </c>
      <c r="AC1044" s="2" t="s">
        <v>332</v>
      </c>
    </row>
    <row r="1045" spans="1:29" ht="50.1" customHeight="1" x14ac:dyDescent="0.25">
      <c r="A1045" s="2">
        <v>2024</v>
      </c>
      <c r="B1045" s="3">
        <v>45292</v>
      </c>
      <c r="C1045" s="3">
        <v>45382</v>
      </c>
      <c r="D1045" s="2" t="s">
        <v>75</v>
      </c>
      <c r="E1045" s="7" t="s">
        <v>3734</v>
      </c>
      <c r="F1045" s="5" t="s">
        <v>3794</v>
      </c>
      <c r="G1045" s="19" t="s">
        <v>3797</v>
      </c>
      <c r="H1045" s="16" t="s">
        <v>1534</v>
      </c>
      <c r="I1045" s="17" t="s">
        <v>84</v>
      </c>
      <c r="J1045" s="9" t="s">
        <v>3592</v>
      </c>
      <c r="K1045" s="9" t="s">
        <v>391</v>
      </c>
      <c r="L1045" s="9" t="s">
        <v>449</v>
      </c>
      <c r="M1045" s="2" t="s">
        <v>87</v>
      </c>
      <c r="N1045" s="2" t="s">
        <v>332</v>
      </c>
      <c r="O1045" s="5">
        <v>1</v>
      </c>
      <c r="P1045" s="4">
        <v>45309</v>
      </c>
      <c r="Q1045" s="4">
        <f>P1045+195</f>
        <v>45504</v>
      </c>
      <c r="R1045" s="2" t="s">
        <v>332</v>
      </c>
      <c r="S1045" s="13" t="s">
        <v>3854</v>
      </c>
      <c r="T1045" s="12">
        <v>100</v>
      </c>
      <c r="U1045" s="12">
        <f t="shared" si="65"/>
        <v>100</v>
      </c>
      <c r="V1045" s="13" t="s">
        <v>662</v>
      </c>
      <c r="W1045" s="13" t="s">
        <v>800</v>
      </c>
      <c r="X1045" s="13" t="s">
        <v>802</v>
      </c>
      <c r="Y1045" s="2" t="s">
        <v>89</v>
      </c>
      <c r="Z1045" s="13" t="s">
        <v>802</v>
      </c>
      <c r="AA1045" s="2" t="s">
        <v>803</v>
      </c>
      <c r="AB1045" s="3">
        <v>45387</v>
      </c>
      <c r="AC1045" s="2" t="s">
        <v>332</v>
      </c>
    </row>
    <row r="1046" spans="1:29" ht="50.1" customHeight="1" x14ac:dyDescent="0.25">
      <c r="A1046" s="2">
        <v>2024</v>
      </c>
      <c r="B1046" s="3">
        <v>45292</v>
      </c>
      <c r="C1046" s="3">
        <v>45382</v>
      </c>
      <c r="D1046" s="2" t="s">
        <v>75</v>
      </c>
      <c r="E1046" s="7" t="s">
        <v>3735</v>
      </c>
      <c r="F1046" s="5" t="s">
        <v>3794</v>
      </c>
      <c r="G1046" s="19" t="s">
        <v>3797</v>
      </c>
      <c r="H1046" s="16" t="s">
        <v>1534</v>
      </c>
      <c r="I1046" s="17" t="s">
        <v>84</v>
      </c>
      <c r="J1046" s="9" t="s">
        <v>3799</v>
      </c>
      <c r="K1046" s="9" t="s">
        <v>513</v>
      </c>
      <c r="L1046" s="9" t="s">
        <v>3800</v>
      </c>
      <c r="M1046" s="2" t="s">
        <v>87</v>
      </c>
      <c r="N1046" s="2" t="s">
        <v>332</v>
      </c>
      <c r="O1046" s="5">
        <v>1</v>
      </c>
      <c r="P1046" s="4">
        <v>45293</v>
      </c>
      <c r="Q1046" s="4">
        <f>P1046+364</f>
        <v>45657</v>
      </c>
      <c r="R1046" s="2" t="s">
        <v>332</v>
      </c>
      <c r="S1046" s="13" t="s">
        <v>3855</v>
      </c>
      <c r="T1046" s="12">
        <v>100</v>
      </c>
      <c r="U1046" s="12">
        <f t="shared" si="65"/>
        <v>100</v>
      </c>
      <c r="V1046" s="13" t="s">
        <v>3914</v>
      </c>
      <c r="W1046" s="13" t="s">
        <v>800</v>
      </c>
      <c r="X1046" s="13" t="s">
        <v>802</v>
      </c>
      <c r="Y1046" s="2" t="s">
        <v>89</v>
      </c>
      <c r="Z1046" s="13" t="s">
        <v>802</v>
      </c>
      <c r="AA1046" s="2" t="s">
        <v>803</v>
      </c>
      <c r="AB1046" s="3">
        <v>45387</v>
      </c>
      <c r="AC1046" s="2" t="s">
        <v>332</v>
      </c>
    </row>
    <row r="1047" spans="1:29" ht="50.1" customHeight="1" x14ac:dyDescent="0.25">
      <c r="A1047" s="2">
        <v>2024</v>
      </c>
      <c r="B1047" s="3">
        <v>45292</v>
      </c>
      <c r="C1047" s="3">
        <v>45382</v>
      </c>
      <c r="D1047" s="2" t="s">
        <v>75</v>
      </c>
      <c r="E1047" s="7" t="s">
        <v>3736</v>
      </c>
      <c r="F1047" s="5" t="s">
        <v>3795</v>
      </c>
      <c r="G1047" s="19" t="s">
        <v>3797</v>
      </c>
      <c r="H1047" s="16" t="s">
        <v>1534</v>
      </c>
      <c r="I1047" s="17" t="s">
        <v>84</v>
      </c>
      <c r="J1047" s="9" t="s">
        <v>3801</v>
      </c>
      <c r="K1047" s="9" t="s">
        <v>332</v>
      </c>
      <c r="L1047" s="9" t="s">
        <v>332</v>
      </c>
      <c r="M1047" s="2" t="s">
        <v>86</v>
      </c>
      <c r="N1047" s="2" t="s">
        <v>332</v>
      </c>
      <c r="O1047" s="5">
        <v>1</v>
      </c>
      <c r="P1047" s="4">
        <v>44928</v>
      </c>
      <c r="Q1047" s="4">
        <f>P1047+363</f>
        <v>45291</v>
      </c>
      <c r="R1047" s="2" t="s">
        <v>332</v>
      </c>
      <c r="S1047" s="13" t="s">
        <v>3856</v>
      </c>
      <c r="T1047" s="12">
        <v>6224.4</v>
      </c>
      <c r="U1047" s="12">
        <f t="shared" si="65"/>
        <v>6224.4</v>
      </c>
      <c r="V1047" s="13" t="s">
        <v>3915</v>
      </c>
      <c r="W1047" s="13" t="s">
        <v>800</v>
      </c>
      <c r="X1047" s="13" t="s">
        <v>802</v>
      </c>
      <c r="Y1047" s="2" t="s">
        <v>89</v>
      </c>
      <c r="Z1047" s="13" t="s">
        <v>802</v>
      </c>
      <c r="AA1047" s="2" t="s">
        <v>803</v>
      </c>
      <c r="AB1047" s="3">
        <v>45387</v>
      </c>
      <c r="AC1047" s="2" t="s">
        <v>332</v>
      </c>
    </row>
    <row r="1048" spans="1:29" ht="50.1" customHeight="1" x14ac:dyDescent="0.25">
      <c r="A1048" s="2">
        <v>2024</v>
      </c>
      <c r="B1048" s="3">
        <v>45292</v>
      </c>
      <c r="C1048" s="3">
        <v>45382</v>
      </c>
      <c r="D1048" s="2" t="s">
        <v>75</v>
      </c>
      <c r="E1048" s="7" t="s">
        <v>3737</v>
      </c>
      <c r="F1048" s="5" t="s">
        <v>3795</v>
      </c>
      <c r="G1048" s="19" t="s">
        <v>3797</v>
      </c>
      <c r="H1048" s="16" t="s">
        <v>1534</v>
      </c>
      <c r="I1048" s="17" t="s">
        <v>84</v>
      </c>
      <c r="J1048" s="9" t="s">
        <v>3802</v>
      </c>
      <c r="K1048" s="9" t="s">
        <v>332</v>
      </c>
      <c r="L1048" s="9" t="s">
        <v>332</v>
      </c>
      <c r="M1048" s="2" t="s">
        <v>86</v>
      </c>
      <c r="N1048" s="2" t="s">
        <v>332</v>
      </c>
      <c r="O1048" s="5">
        <v>1</v>
      </c>
      <c r="P1048" s="4">
        <v>44928</v>
      </c>
      <c r="Q1048" s="4">
        <f>P1048+363</f>
        <v>45291</v>
      </c>
      <c r="R1048" s="2" t="s">
        <v>332</v>
      </c>
      <c r="S1048" s="13" t="s">
        <v>3857</v>
      </c>
      <c r="T1048" s="24">
        <v>10374</v>
      </c>
      <c r="U1048" s="12">
        <f>T1048</f>
        <v>10374</v>
      </c>
      <c r="V1048" s="13" t="s">
        <v>3916</v>
      </c>
      <c r="W1048" s="13" t="s">
        <v>800</v>
      </c>
      <c r="X1048" s="13" t="s">
        <v>802</v>
      </c>
      <c r="Y1048" s="2" t="s">
        <v>89</v>
      </c>
      <c r="Z1048" s="13" t="s">
        <v>802</v>
      </c>
      <c r="AA1048" s="2" t="s">
        <v>803</v>
      </c>
      <c r="AB1048" s="3">
        <v>45387</v>
      </c>
      <c r="AC1048" s="2" t="s">
        <v>332</v>
      </c>
    </row>
    <row r="1049" spans="1:29" ht="50.1" customHeight="1" x14ac:dyDescent="0.25">
      <c r="A1049" s="2">
        <v>2024</v>
      </c>
      <c r="B1049" s="3">
        <v>45292</v>
      </c>
      <c r="C1049" s="3">
        <v>45382</v>
      </c>
      <c r="D1049" s="2" t="s">
        <v>75</v>
      </c>
      <c r="E1049" s="7" t="s">
        <v>3738</v>
      </c>
      <c r="F1049" s="5" t="s">
        <v>3795</v>
      </c>
      <c r="G1049" s="19" t="s">
        <v>3797</v>
      </c>
      <c r="H1049" s="16" t="s">
        <v>1534</v>
      </c>
      <c r="I1049" s="17" t="s">
        <v>84</v>
      </c>
      <c r="J1049" s="9" t="s">
        <v>3803</v>
      </c>
      <c r="K1049" s="9" t="s">
        <v>332</v>
      </c>
      <c r="L1049" s="9" t="s">
        <v>332</v>
      </c>
      <c r="M1049" s="2" t="s">
        <v>86</v>
      </c>
      <c r="N1049" s="2" t="s">
        <v>332</v>
      </c>
      <c r="O1049" s="5">
        <v>1</v>
      </c>
      <c r="P1049" s="4">
        <v>45266</v>
      </c>
      <c r="Q1049" s="4">
        <f>P1049+365</f>
        <v>45631</v>
      </c>
      <c r="R1049" s="2" t="s">
        <v>332</v>
      </c>
      <c r="S1049" s="13" t="s">
        <v>3858</v>
      </c>
      <c r="T1049" s="12">
        <v>10374</v>
      </c>
      <c r="U1049" s="12">
        <f t="shared" si="65"/>
        <v>10374</v>
      </c>
      <c r="V1049" s="13" t="s">
        <v>3917</v>
      </c>
      <c r="W1049" s="13" t="s">
        <v>800</v>
      </c>
      <c r="X1049" s="13" t="s">
        <v>802</v>
      </c>
      <c r="Y1049" s="2" t="s">
        <v>89</v>
      </c>
      <c r="Z1049" s="13" t="s">
        <v>802</v>
      </c>
      <c r="AA1049" s="2" t="s">
        <v>803</v>
      </c>
      <c r="AB1049" s="3">
        <v>45387</v>
      </c>
      <c r="AC1049" s="2" t="s">
        <v>332</v>
      </c>
    </row>
    <row r="1050" spans="1:29" ht="50.1" customHeight="1" x14ac:dyDescent="0.25">
      <c r="A1050" s="2">
        <v>2024</v>
      </c>
      <c r="B1050" s="3">
        <v>45292</v>
      </c>
      <c r="C1050" s="3">
        <v>45382</v>
      </c>
      <c r="D1050" s="2" t="s">
        <v>75</v>
      </c>
      <c r="E1050" s="7" t="s">
        <v>3739</v>
      </c>
      <c r="F1050" s="5" t="s">
        <v>3795</v>
      </c>
      <c r="G1050" s="19" t="s">
        <v>3797</v>
      </c>
      <c r="H1050" s="16" t="s">
        <v>1534</v>
      </c>
      <c r="I1050" s="17" t="s">
        <v>84</v>
      </c>
      <c r="J1050" s="9" t="s">
        <v>338</v>
      </c>
      <c r="K1050" s="9" t="s">
        <v>339</v>
      </c>
      <c r="L1050" s="9" t="s">
        <v>340</v>
      </c>
      <c r="M1050" s="2" t="s">
        <v>86</v>
      </c>
      <c r="N1050" s="2" t="s">
        <v>332</v>
      </c>
      <c r="O1050" s="5">
        <v>1</v>
      </c>
      <c r="P1050" s="4">
        <v>45273</v>
      </c>
      <c r="Q1050" s="4">
        <f>P1050+365</f>
        <v>45638</v>
      </c>
      <c r="R1050" s="2" t="s">
        <v>332</v>
      </c>
      <c r="S1050" s="13" t="s">
        <v>3859</v>
      </c>
      <c r="T1050" s="12">
        <f>6224.4</f>
        <v>6224.4</v>
      </c>
      <c r="U1050" s="12">
        <f t="shared" si="65"/>
        <v>6224.4</v>
      </c>
      <c r="V1050" s="13" t="s">
        <v>3918</v>
      </c>
      <c r="W1050" s="13" t="s">
        <v>800</v>
      </c>
      <c r="X1050" s="13" t="s">
        <v>802</v>
      </c>
      <c r="Y1050" s="2" t="s">
        <v>89</v>
      </c>
      <c r="Z1050" s="13" t="s">
        <v>802</v>
      </c>
      <c r="AA1050" s="2" t="s">
        <v>803</v>
      </c>
      <c r="AB1050" s="3">
        <v>45387</v>
      </c>
      <c r="AC1050" s="2" t="s">
        <v>332</v>
      </c>
    </row>
    <row r="1051" spans="1:29" ht="50.1" customHeight="1" x14ac:dyDescent="0.25">
      <c r="A1051" s="2">
        <v>2024</v>
      </c>
      <c r="B1051" s="3">
        <v>45292</v>
      </c>
      <c r="C1051" s="3">
        <v>45382</v>
      </c>
      <c r="D1051" s="2" t="s">
        <v>75</v>
      </c>
      <c r="E1051" s="7" t="s">
        <v>3740</v>
      </c>
      <c r="F1051" s="5" t="s">
        <v>3795</v>
      </c>
      <c r="G1051" s="19" t="s">
        <v>3797</v>
      </c>
      <c r="H1051" s="16" t="s">
        <v>1534</v>
      </c>
      <c r="I1051" s="17" t="s">
        <v>84</v>
      </c>
      <c r="J1051" s="9" t="s">
        <v>3804</v>
      </c>
      <c r="K1051" s="9" t="s">
        <v>332</v>
      </c>
      <c r="L1051" s="9" t="s">
        <v>332</v>
      </c>
      <c r="M1051" s="2" t="s">
        <v>86</v>
      </c>
      <c r="N1051" s="2" t="s">
        <v>332</v>
      </c>
      <c r="O1051" s="5">
        <v>1</v>
      </c>
      <c r="P1051" s="4">
        <v>44928</v>
      </c>
      <c r="Q1051" s="4">
        <f>P1051+363</f>
        <v>45291</v>
      </c>
      <c r="R1051" s="2" t="s">
        <v>332</v>
      </c>
      <c r="S1051" s="13" t="s">
        <v>3860</v>
      </c>
      <c r="T1051" s="12">
        <v>5000</v>
      </c>
      <c r="U1051" s="12">
        <f>T1051</f>
        <v>5000</v>
      </c>
      <c r="V1051" s="13" t="s">
        <v>3919</v>
      </c>
      <c r="W1051" s="13" t="s">
        <v>800</v>
      </c>
      <c r="X1051" s="13" t="s">
        <v>802</v>
      </c>
      <c r="Y1051" s="2" t="s">
        <v>89</v>
      </c>
      <c r="Z1051" s="13" t="s">
        <v>802</v>
      </c>
      <c r="AA1051" s="2" t="s">
        <v>803</v>
      </c>
      <c r="AB1051" s="3">
        <v>45387</v>
      </c>
      <c r="AC1051" s="2" t="s">
        <v>332</v>
      </c>
    </row>
    <row r="1052" spans="1:29" ht="50.1" customHeight="1" x14ac:dyDescent="0.25">
      <c r="A1052" s="2">
        <v>2024</v>
      </c>
      <c r="B1052" s="3">
        <v>45292</v>
      </c>
      <c r="C1052" s="3">
        <v>45382</v>
      </c>
      <c r="D1052" s="2" t="s">
        <v>75</v>
      </c>
      <c r="E1052" s="7" t="s">
        <v>3741</v>
      </c>
      <c r="F1052" s="5" t="s">
        <v>3795</v>
      </c>
      <c r="G1052" s="19" t="s">
        <v>3797</v>
      </c>
      <c r="H1052" s="16" t="s">
        <v>1534</v>
      </c>
      <c r="I1052" s="17" t="s">
        <v>84</v>
      </c>
      <c r="J1052" s="9" t="s">
        <v>3805</v>
      </c>
      <c r="K1052" s="9" t="s">
        <v>332</v>
      </c>
      <c r="L1052" s="9" t="s">
        <v>332</v>
      </c>
      <c r="M1052" s="2" t="s">
        <v>86</v>
      </c>
      <c r="N1052" s="2" t="s">
        <v>332</v>
      </c>
      <c r="O1052" s="5">
        <v>1</v>
      </c>
      <c r="P1052" s="4">
        <v>45293</v>
      </c>
      <c r="Q1052" s="4">
        <f t="shared" ref="Q1052:Q1059" si="69">P1052+364</f>
        <v>45657</v>
      </c>
      <c r="R1052" s="2" t="s">
        <v>332</v>
      </c>
      <c r="S1052" s="13" t="s">
        <v>3861</v>
      </c>
      <c r="T1052" s="12">
        <v>10374</v>
      </c>
      <c r="U1052" s="12">
        <f t="shared" si="65"/>
        <v>10374</v>
      </c>
      <c r="V1052" s="13" t="s">
        <v>3920</v>
      </c>
      <c r="W1052" s="13" t="s">
        <v>800</v>
      </c>
      <c r="X1052" s="13" t="s">
        <v>802</v>
      </c>
      <c r="Y1052" s="2" t="s">
        <v>89</v>
      </c>
      <c r="Z1052" s="13" t="s">
        <v>802</v>
      </c>
      <c r="AA1052" s="2" t="s">
        <v>803</v>
      </c>
      <c r="AB1052" s="3">
        <v>45387</v>
      </c>
      <c r="AC1052" s="2" t="s">
        <v>332</v>
      </c>
    </row>
    <row r="1053" spans="1:29" ht="50.1" customHeight="1" x14ac:dyDescent="0.25">
      <c r="A1053" s="2">
        <v>2024</v>
      </c>
      <c r="B1053" s="3">
        <v>45292</v>
      </c>
      <c r="C1053" s="3">
        <v>45382</v>
      </c>
      <c r="D1053" s="2" t="s">
        <v>75</v>
      </c>
      <c r="E1053" s="7" t="s">
        <v>3742</v>
      </c>
      <c r="F1053" s="5" t="s">
        <v>3795</v>
      </c>
      <c r="G1053" s="19" t="s">
        <v>3797</v>
      </c>
      <c r="H1053" s="16" t="s">
        <v>1534</v>
      </c>
      <c r="I1053" s="17" t="s">
        <v>84</v>
      </c>
      <c r="J1053" s="9" t="s">
        <v>3806</v>
      </c>
      <c r="K1053" s="9" t="s">
        <v>332</v>
      </c>
      <c r="L1053" s="9" t="s">
        <v>332</v>
      </c>
      <c r="M1053" s="2" t="s">
        <v>86</v>
      </c>
      <c r="N1053" s="2" t="s">
        <v>332</v>
      </c>
      <c r="O1053" s="5">
        <v>1</v>
      </c>
      <c r="P1053" s="4">
        <v>45293</v>
      </c>
      <c r="Q1053" s="4">
        <f t="shared" si="69"/>
        <v>45657</v>
      </c>
      <c r="R1053" s="2" t="s">
        <v>332</v>
      </c>
      <c r="S1053" s="13" t="s">
        <v>3862</v>
      </c>
      <c r="T1053" s="12">
        <v>10374</v>
      </c>
      <c r="U1053" s="12">
        <f t="shared" si="65"/>
        <v>10374</v>
      </c>
      <c r="V1053" s="13" t="s">
        <v>3921</v>
      </c>
      <c r="W1053" s="13" t="s">
        <v>800</v>
      </c>
      <c r="X1053" s="13" t="s">
        <v>802</v>
      </c>
      <c r="Y1053" s="2" t="s">
        <v>89</v>
      </c>
      <c r="Z1053" s="13" t="s">
        <v>802</v>
      </c>
      <c r="AA1053" s="2" t="s">
        <v>803</v>
      </c>
      <c r="AB1053" s="3">
        <v>45387</v>
      </c>
      <c r="AC1053" s="2" t="s">
        <v>332</v>
      </c>
    </row>
    <row r="1054" spans="1:29" ht="50.1" customHeight="1" x14ac:dyDescent="0.25">
      <c r="A1054" s="2">
        <v>2024</v>
      </c>
      <c r="B1054" s="3">
        <v>45292</v>
      </c>
      <c r="C1054" s="3">
        <v>45382</v>
      </c>
      <c r="D1054" s="2" t="s">
        <v>75</v>
      </c>
      <c r="E1054" s="7" t="s">
        <v>3743</v>
      </c>
      <c r="F1054" s="5" t="s">
        <v>3795</v>
      </c>
      <c r="G1054" s="19" t="s">
        <v>3797</v>
      </c>
      <c r="H1054" s="16" t="s">
        <v>1534</v>
      </c>
      <c r="I1054" s="17" t="s">
        <v>84</v>
      </c>
      <c r="J1054" s="9" t="s">
        <v>462</v>
      </c>
      <c r="K1054" s="9" t="s">
        <v>332</v>
      </c>
      <c r="L1054" s="9" t="s">
        <v>332</v>
      </c>
      <c r="M1054" s="2" t="s">
        <v>86</v>
      </c>
      <c r="N1054" s="2" t="s">
        <v>332</v>
      </c>
      <c r="O1054" s="5">
        <v>1</v>
      </c>
      <c r="P1054" s="4">
        <v>45293</v>
      </c>
      <c r="Q1054" s="4">
        <f t="shared" si="69"/>
        <v>45657</v>
      </c>
      <c r="R1054" s="2" t="s">
        <v>332</v>
      </c>
      <c r="S1054" s="13" t="s">
        <v>3863</v>
      </c>
      <c r="T1054" s="12">
        <v>10374</v>
      </c>
      <c r="U1054" s="12">
        <f>T1054</f>
        <v>10374</v>
      </c>
      <c r="V1054" s="13" t="s">
        <v>3922</v>
      </c>
      <c r="W1054" s="13" t="s">
        <v>800</v>
      </c>
      <c r="X1054" s="13" t="s">
        <v>802</v>
      </c>
      <c r="Y1054" s="2" t="s">
        <v>89</v>
      </c>
      <c r="Z1054" s="13" t="s">
        <v>802</v>
      </c>
      <c r="AA1054" s="2" t="s">
        <v>803</v>
      </c>
      <c r="AB1054" s="3">
        <v>45387</v>
      </c>
      <c r="AC1054" s="2" t="s">
        <v>332</v>
      </c>
    </row>
    <row r="1055" spans="1:29" ht="50.1" customHeight="1" x14ac:dyDescent="0.25">
      <c r="A1055" s="2">
        <v>2024</v>
      </c>
      <c r="B1055" s="3">
        <v>45292</v>
      </c>
      <c r="C1055" s="3">
        <v>45382</v>
      </c>
      <c r="D1055" s="2" t="s">
        <v>75</v>
      </c>
      <c r="E1055" s="7" t="s">
        <v>3744</v>
      </c>
      <c r="F1055" s="5" t="s">
        <v>3795</v>
      </c>
      <c r="G1055" s="19" t="s">
        <v>3797</v>
      </c>
      <c r="H1055" s="16" t="s">
        <v>1534</v>
      </c>
      <c r="I1055" s="17" t="s">
        <v>84</v>
      </c>
      <c r="J1055" s="9" t="s">
        <v>3807</v>
      </c>
      <c r="K1055" s="9" t="s">
        <v>332</v>
      </c>
      <c r="L1055" s="9" t="s">
        <v>332</v>
      </c>
      <c r="M1055" s="2" t="s">
        <v>86</v>
      </c>
      <c r="N1055" s="2" t="s">
        <v>332</v>
      </c>
      <c r="O1055" s="5">
        <v>1</v>
      </c>
      <c r="P1055" s="4">
        <v>45293</v>
      </c>
      <c r="Q1055" s="4">
        <f t="shared" si="69"/>
        <v>45657</v>
      </c>
      <c r="R1055" s="2" t="s">
        <v>332</v>
      </c>
      <c r="S1055" s="13" t="s">
        <v>3864</v>
      </c>
      <c r="T1055" s="12">
        <v>5187</v>
      </c>
      <c r="U1055" s="12">
        <f t="shared" si="65"/>
        <v>5187</v>
      </c>
      <c r="V1055" s="13" t="s">
        <v>3923</v>
      </c>
      <c r="W1055" s="13" t="s">
        <v>800</v>
      </c>
      <c r="X1055" s="13" t="s">
        <v>802</v>
      </c>
      <c r="Y1055" s="2" t="s">
        <v>89</v>
      </c>
      <c r="Z1055" s="13" t="s">
        <v>802</v>
      </c>
      <c r="AA1055" s="2" t="s">
        <v>803</v>
      </c>
      <c r="AB1055" s="3">
        <v>45387</v>
      </c>
      <c r="AC1055" s="2" t="s">
        <v>332</v>
      </c>
    </row>
    <row r="1056" spans="1:29" ht="50.1" customHeight="1" x14ac:dyDescent="0.25">
      <c r="A1056" s="2">
        <v>2024</v>
      </c>
      <c r="B1056" s="3">
        <v>45292</v>
      </c>
      <c r="C1056" s="3">
        <v>45382</v>
      </c>
      <c r="D1056" s="2" t="s">
        <v>75</v>
      </c>
      <c r="E1056" s="7" t="s">
        <v>3745</v>
      </c>
      <c r="F1056" s="5" t="s">
        <v>3795</v>
      </c>
      <c r="G1056" s="19" t="s">
        <v>3797</v>
      </c>
      <c r="H1056" s="16" t="s">
        <v>1534</v>
      </c>
      <c r="I1056" s="17" t="s">
        <v>84</v>
      </c>
      <c r="J1056" s="9" t="s">
        <v>3808</v>
      </c>
      <c r="K1056" s="9" t="s">
        <v>416</v>
      </c>
      <c r="L1056" s="9" t="s">
        <v>1546</v>
      </c>
      <c r="M1056" s="2" t="s">
        <v>86</v>
      </c>
      <c r="N1056" s="2" t="s">
        <v>332</v>
      </c>
      <c r="O1056" s="5">
        <v>1</v>
      </c>
      <c r="P1056" s="4">
        <v>45293</v>
      </c>
      <c r="Q1056" s="4">
        <f t="shared" si="69"/>
        <v>45657</v>
      </c>
      <c r="R1056" s="2" t="s">
        <v>332</v>
      </c>
      <c r="S1056" s="13" t="s">
        <v>3865</v>
      </c>
      <c r="T1056" s="12">
        <v>4149.6000000000004</v>
      </c>
      <c r="U1056" s="12">
        <f t="shared" si="65"/>
        <v>4149.6000000000004</v>
      </c>
      <c r="V1056" s="13" t="s">
        <v>3924</v>
      </c>
      <c r="W1056" s="13" t="s">
        <v>800</v>
      </c>
      <c r="X1056" s="13" t="s">
        <v>802</v>
      </c>
      <c r="Y1056" s="2" t="s">
        <v>89</v>
      </c>
      <c r="Z1056" s="13" t="s">
        <v>802</v>
      </c>
      <c r="AA1056" s="2" t="s">
        <v>803</v>
      </c>
      <c r="AB1056" s="3">
        <v>45387</v>
      </c>
      <c r="AC1056" s="2" t="s">
        <v>332</v>
      </c>
    </row>
    <row r="1057" spans="1:29" ht="50.1" customHeight="1" x14ac:dyDescent="0.25">
      <c r="A1057" s="2">
        <v>2024</v>
      </c>
      <c r="B1057" s="3">
        <v>45292</v>
      </c>
      <c r="C1057" s="3">
        <v>45382</v>
      </c>
      <c r="D1057" s="2" t="s">
        <v>75</v>
      </c>
      <c r="E1057" s="7" t="s">
        <v>3746</v>
      </c>
      <c r="F1057" s="5" t="s">
        <v>3795</v>
      </c>
      <c r="G1057" s="19" t="s">
        <v>3797</v>
      </c>
      <c r="H1057" s="16" t="s">
        <v>1534</v>
      </c>
      <c r="I1057" s="17" t="s">
        <v>84</v>
      </c>
      <c r="J1057" s="9" t="s">
        <v>3809</v>
      </c>
      <c r="K1057" s="9" t="s">
        <v>332</v>
      </c>
      <c r="L1057" s="9" t="s">
        <v>332</v>
      </c>
      <c r="M1057" s="2" t="s">
        <v>86</v>
      </c>
      <c r="N1057" s="2" t="s">
        <v>332</v>
      </c>
      <c r="O1057" s="5">
        <v>1</v>
      </c>
      <c r="P1057" s="4">
        <v>45293</v>
      </c>
      <c r="Q1057" s="4">
        <f t="shared" si="69"/>
        <v>45657</v>
      </c>
      <c r="R1057" s="2" t="s">
        <v>332</v>
      </c>
      <c r="S1057" s="13" t="s">
        <v>3866</v>
      </c>
      <c r="T1057" s="12">
        <v>62244</v>
      </c>
      <c r="U1057" s="12">
        <f t="shared" si="65"/>
        <v>62244</v>
      </c>
      <c r="V1057" s="13" t="s">
        <v>3925</v>
      </c>
      <c r="W1057" s="13" t="s">
        <v>800</v>
      </c>
      <c r="X1057" s="13" t="s">
        <v>802</v>
      </c>
      <c r="Y1057" s="2" t="s">
        <v>89</v>
      </c>
      <c r="Z1057" s="13" t="s">
        <v>802</v>
      </c>
      <c r="AA1057" s="2" t="s">
        <v>803</v>
      </c>
      <c r="AB1057" s="3">
        <v>45387</v>
      </c>
      <c r="AC1057" s="2" t="s">
        <v>332</v>
      </c>
    </row>
    <row r="1058" spans="1:29" ht="50.1" customHeight="1" x14ac:dyDescent="0.25">
      <c r="A1058" s="2">
        <v>2024</v>
      </c>
      <c r="B1058" s="3">
        <v>45292</v>
      </c>
      <c r="C1058" s="3">
        <v>45382</v>
      </c>
      <c r="D1058" s="2" t="s">
        <v>75</v>
      </c>
      <c r="E1058" s="7" t="s">
        <v>3747</v>
      </c>
      <c r="F1058" s="5" t="s">
        <v>3795</v>
      </c>
      <c r="G1058" s="19" t="s">
        <v>3797</v>
      </c>
      <c r="H1058" s="16" t="s">
        <v>1534</v>
      </c>
      <c r="I1058" s="17" t="s">
        <v>84</v>
      </c>
      <c r="J1058" s="9" t="s">
        <v>3810</v>
      </c>
      <c r="K1058" s="9" t="s">
        <v>332</v>
      </c>
      <c r="L1058" s="9" t="s">
        <v>332</v>
      </c>
      <c r="M1058" s="2" t="s">
        <v>86</v>
      </c>
      <c r="N1058" s="2" t="s">
        <v>332</v>
      </c>
      <c r="O1058" s="5">
        <v>1</v>
      </c>
      <c r="P1058" s="4">
        <v>45293</v>
      </c>
      <c r="Q1058" s="4">
        <f t="shared" si="69"/>
        <v>45657</v>
      </c>
      <c r="R1058" s="2" t="s">
        <v>332</v>
      </c>
      <c r="S1058" s="13" t="s">
        <v>3867</v>
      </c>
      <c r="T1058" s="12">
        <v>62244</v>
      </c>
      <c r="U1058" s="12">
        <f t="shared" si="65"/>
        <v>62244</v>
      </c>
      <c r="V1058" s="13" t="s">
        <v>3926</v>
      </c>
      <c r="W1058" s="13" t="s">
        <v>800</v>
      </c>
      <c r="X1058" s="13" t="s">
        <v>802</v>
      </c>
      <c r="Y1058" s="2" t="s">
        <v>89</v>
      </c>
      <c r="Z1058" s="13" t="s">
        <v>802</v>
      </c>
      <c r="AA1058" s="2" t="s">
        <v>803</v>
      </c>
      <c r="AB1058" s="3">
        <v>45387</v>
      </c>
      <c r="AC1058" s="2" t="s">
        <v>332</v>
      </c>
    </row>
    <row r="1059" spans="1:29" ht="50.1" customHeight="1" x14ac:dyDescent="0.25">
      <c r="A1059" s="2">
        <v>2024</v>
      </c>
      <c r="B1059" s="3">
        <v>45292</v>
      </c>
      <c r="C1059" s="3">
        <v>45382</v>
      </c>
      <c r="D1059" s="2" t="s">
        <v>75</v>
      </c>
      <c r="E1059" s="7" t="s">
        <v>3748</v>
      </c>
      <c r="F1059" s="5" t="s">
        <v>3795</v>
      </c>
      <c r="G1059" s="19" t="s">
        <v>3797</v>
      </c>
      <c r="H1059" s="16" t="s">
        <v>1534</v>
      </c>
      <c r="I1059" s="17" t="s">
        <v>84</v>
      </c>
      <c r="J1059" s="9" t="s">
        <v>3811</v>
      </c>
      <c r="K1059" s="9" t="s">
        <v>332</v>
      </c>
      <c r="L1059" s="9" t="s">
        <v>332</v>
      </c>
      <c r="M1059" s="2" t="s">
        <v>86</v>
      </c>
      <c r="N1059" s="2" t="s">
        <v>332</v>
      </c>
      <c r="O1059" s="5">
        <v>1</v>
      </c>
      <c r="P1059" s="4">
        <v>45293</v>
      </c>
      <c r="Q1059" s="4">
        <f t="shared" si="69"/>
        <v>45657</v>
      </c>
      <c r="R1059" s="2" t="s">
        <v>332</v>
      </c>
      <c r="S1059" s="13" t="s">
        <v>3868</v>
      </c>
      <c r="T1059" s="12">
        <v>62244</v>
      </c>
      <c r="U1059" s="12">
        <f t="shared" si="65"/>
        <v>62244</v>
      </c>
      <c r="V1059" s="13" t="s">
        <v>3927</v>
      </c>
      <c r="W1059" s="13" t="s">
        <v>800</v>
      </c>
      <c r="X1059" s="13" t="s">
        <v>802</v>
      </c>
      <c r="Y1059" s="2" t="s">
        <v>89</v>
      </c>
      <c r="Z1059" s="13" t="s">
        <v>802</v>
      </c>
      <c r="AA1059" s="2" t="s">
        <v>803</v>
      </c>
      <c r="AB1059" s="3">
        <v>45387</v>
      </c>
      <c r="AC1059" s="2" t="s">
        <v>332</v>
      </c>
    </row>
    <row r="1060" spans="1:29" ht="50.1" customHeight="1" x14ac:dyDescent="0.25">
      <c r="A1060" s="2">
        <v>2024</v>
      </c>
      <c r="B1060" s="3">
        <v>45292</v>
      </c>
      <c r="C1060" s="3">
        <v>45382</v>
      </c>
      <c r="D1060" s="2" t="s">
        <v>75</v>
      </c>
      <c r="E1060" s="7" t="s">
        <v>3749</v>
      </c>
      <c r="F1060" s="5" t="s">
        <v>3795</v>
      </c>
      <c r="G1060" s="19" t="s">
        <v>3797</v>
      </c>
      <c r="H1060" s="16" t="s">
        <v>1534</v>
      </c>
      <c r="I1060" s="17" t="s">
        <v>84</v>
      </c>
      <c r="J1060" s="9" t="s">
        <v>3812</v>
      </c>
      <c r="K1060" s="9" t="s">
        <v>332</v>
      </c>
      <c r="L1060" s="9" t="s">
        <v>332</v>
      </c>
      <c r="M1060" s="2" t="s">
        <v>86</v>
      </c>
      <c r="N1060" s="2" t="s">
        <v>332</v>
      </c>
      <c r="O1060" s="5">
        <v>1</v>
      </c>
      <c r="P1060" s="4">
        <v>45293</v>
      </c>
      <c r="Q1060" s="4">
        <f>P1060+363</f>
        <v>45656</v>
      </c>
      <c r="R1060" s="2" t="s">
        <v>332</v>
      </c>
      <c r="S1060" s="13" t="s">
        <v>3869</v>
      </c>
      <c r="T1060" s="12">
        <v>62244</v>
      </c>
      <c r="U1060" s="12">
        <f t="shared" si="65"/>
        <v>62244</v>
      </c>
      <c r="V1060" s="13" t="s">
        <v>3928</v>
      </c>
      <c r="W1060" s="13" t="s">
        <v>800</v>
      </c>
      <c r="X1060" s="13" t="s">
        <v>802</v>
      </c>
      <c r="Y1060" s="2" t="s">
        <v>89</v>
      </c>
      <c r="Z1060" s="13" t="s">
        <v>802</v>
      </c>
      <c r="AA1060" s="2" t="s">
        <v>803</v>
      </c>
      <c r="AB1060" s="3">
        <v>45387</v>
      </c>
      <c r="AC1060" s="2" t="s">
        <v>332</v>
      </c>
    </row>
    <row r="1061" spans="1:29" ht="50.1" customHeight="1" x14ac:dyDescent="0.25">
      <c r="A1061" s="2">
        <v>2024</v>
      </c>
      <c r="B1061" s="3">
        <v>45292</v>
      </c>
      <c r="C1061" s="3">
        <v>45382</v>
      </c>
      <c r="D1061" s="2" t="s">
        <v>75</v>
      </c>
      <c r="E1061" s="7" t="s">
        <v>3750</v>
      </c>
      <c r="F1061" s="5" t="s">
        <v>3795</v>
      </c>
      <c r="G1061" s="19" t="s">
        <v>3797</v>
      </c>
      <c r="H1061" s="16" t="s">
        <v>1534</v>
      </c>
      <c r="I1061" s="17" t="s">
        <v>84</v>
      </c>
      <c r="J1061" s="9" t="s">
        <v>3803</v>
      </c>
      <c r="K1061" s="9" t="s">
        <v>332</v>
      </c>
      <c r="L1061" s="9" t="s">
        <v>332</v>
      </c>
      <c r="M1061" s="2" t="s">
        <v>86</v>
      </c>
      <c r="N1061" s="2" t="s">
        <v>332</v>
      </c>
      <c r="O1061" s="5">
        <v>1</v>
      </c>
      <c r="P1061" s="4">
        <v>45293</v>
      </c>
      <c r="Q1061" s="4">
        <f>P1061+363</f>
        <v>45656</v>
      </c>
      <c r="R1061" s="2" t="s">
        <v>332</v>
      </c>
      <c r="S1061" s="13" t="s">
        <v>3870</v>
      </c>
      <c r="T1061" s="12">
        <v>10374</v>
      </c>
      <c r="U1061" s="12">
        <f t="shared" si="65"/>
        <v>10374</v>
      </c>
      <c r="V1061" s="13" t="s">
        <v>3929</v>
      </c>
      <c r="W1061" s="13" t="s">
        <v>800</v>
      </c>
      <c r="X1061" s="13" t="s">
        <v>802</v>
      </c>
      <c r="Y1061" s="2" t="s">
        <v>89</v>
      </c>
      <c r="Z1061" s="13" t="s">
        <v>802</v>
      </c>
      <c r="AA1061" s="2" t="s">
        <v>803</v>
      </c>
      <c r="AB1061" s="3">
        <v>45387</v>
      </c>
      <c r="AC1061" s="2" t="s">
        <v>332</v>
      </c>
    </row>
    <row r="1062" spans="1:29" ht="50.1" customHeight="1" x14ac:dyDescent="0.25">
      <c r="A1062" s="2">
        <v>2024</v>
      </c>
      <c r="B1062" s="3">
        <v>45292</v>
      </c>
      <c r="C1062" s="3">
        <v>45382</v>
      </c>
      <c r="D1062" s="2" t="s">
        <v>75</v>
      </c>
      <c r="E1062" s="7" t="s">
        <v>3751</v>
      </c>
      <c r="F1062" s="5" t="s">
        <v>3795</v>
      </c>
      <c r="G1062" s="19" t="s">
        <v>3797</v>
      </c>
      <c r="H1062" s="16" t="s">
        <v>1534</v>
      </c>
      <c r="I1062" s="17" t="s">
        <v>84</v>
      </c>
      <c r="J1062" s="9" t="s">
        <v>3813</v>
      </c>
      <c r="K1062" s="9" t="s">
        <v>332</v>
      </c>
      <c r="L1062" s="9" t="s">
        <v>332</v>
      </c>
      <c r="M1062" s="2" t="s">
        <v>86</v>
      </c>
      <c r="N1062" s="2" t="s">
        <v>332</v>
      </c>
      <c r="O1062" s="5">
        <v>1</v>
      </c>
      <c r="P1062" s="4">
        <v>45293</v>
      </c>
      <c r="Q1062" s="4">
        <f>P1062+363</f>
        <v>45656</v>
      </c>
      <c r="R1062" s="2" t="s">
        <v>332</v>
      </c>
      <c r="S1062" s="13" t="s">
        <v>3871</v>
      </c>
      <c r="T1062" s="12">
        <v>3500</v>
      </c>
      <c r="U1062" s="12">
        <f t="shared" si="65"/>
        <v>3500</v>
      </c>
      <c r="V1062" s="13" t="s">
        <v>3930</v>
      </c>
      <c r="W1062" s="13" t="s">
        <v>800</v>
      </c>
      <c r="X1062" s="13" t="s">
        <v>802</v>
      </c>
      <c r="Y1062" s="2" t="s">
        <v>89</v>
      </c>
      <c r="Z1062" s="13" t="s">
        <v>802</v>
      </c>
      <c r="AA1062" s="2" t="s">
        <v>803</v>
      </c>
      <c r="AB1062" s="3">
        <v>45387</v>
      </c>
      <c r="AC1062" s="2" t="s">
        <v>332</v>
      </c>
    </row>
    <row r="1063" spans="1:29" ht="50.1" customHeight="1" x14ac:dyDescent="0.25">
      <c r="A1063" s="2">
        <v>2024</v>
      </c>
      <c r="B1063" s="3">
        <v>45292</v>
      </c>
      <c r="C1063" s="3">
        <v>45382</v>
      </c>
      <c r="D1063" s="2" t="s">
        <v>75</v>
      </c>
      <c r="E1063" s="7" t="s">
        <v>3752</v>
      </c>
      <c r="F1063" s="5" t="s">
        <v>3795</v>
      </c>
      <c r="G1063" s="19" t="s">
        <v>3797</v>
      </c>
      <c r="H1063" s="16" t="s">
        <v>1534</v>
      </c>
      <c r="I1063" s="17" t="s">
        <v>84</v>
      </c>
      <c r="J1063" s="9" t="s">
        <v>3814</v>
      </c>
      <c r="K1063" s="9" t="s">
        <v>332</v>
      </c>
      <c r="L1063" s="9" t="s">
        <v>332</v>
      </c>
      <c r="M1063" s="2" t="s">
        <v>86</v>
      </c>
      <c r="N1063" s="2" t="s">
        <v>332</v>
      </c>
      <c r="O1063" s="5">
        <v>1</v>
      </c>
      <c r="P1063" s="4">
        <v>45293</v>
      </c>
      <c r="Q1063" s="4">
        <f>P1063+364</f>
        <v>45657</v>
      </c>
      <c r="R1063" s="2" t="s">
        <v>332</v>
      </c>
      <c r="S1063" s="13" t="s">
        <v>3872</v>
      </c>
      <c r="T1063" s="12">
        <v>15561</v>
      </c>
      <c r="U1063" s="12">
        <f>T1063</f>
        <v>15561</v>
      </c>
      <c r="V1063" s="13" t="s">
        <v>3931</v>
      </c>
      <c r="W1063" s="13" t="s">
        <v>800</v>
      </c>
      <c r="X1063" s="13" t="s">
        <v>802</v>
      </c>
      <c r="Y1063" s="2" t="s">
        <v>89</v>
      </c>
      <c r="Z1063" s="13" t="s">
        <v>802</v>
      </c>
      <c r="AA1063" s="2" t="s">
        <v>803</v>
      </c>
      <c r="AB1063" s="3">
        <v>45387</v>
      </c>
      <c r="AC1063" s="2" t="s">
        <v>332</v>
      </c>
    </row>
    <row r="1064" spans="1:29" ht="50.1" customHeight="1" x14ac:dyDescent="0.25">
      <c r="A1064" s="2">
        <v>2024</v>
      </c>
      <c r="B1064" s="3">
        <v>45292</v>
      </c>
      <c r="C1064" s="3">
        <v>45382</v>
      </c>
      <c r="D1064" s="2" t="s">
        <v>75</v>
      </c>
      <c r="E1064" s="7" t="s">
        <v>3753</v>
      </c>
      <c r="F1064" s="5" t="s">
        <v>3795</v>
      </c>
      <c r="G1064" s="19" t="s">
        <v>3797</v>
      </c>
      <c r="H1064" s="16" t="s">
        <v>1534</v>
      </c>
      <c r="I1064" s="17" t="s">
        <v>84</v>
      </c>
      <c r="J1064" s="9" t="s">
        <v>3815</v>
      </c>
      <c r="K1064" s="9" t="s">
        <v>332</v>
      </c>
      <c r="L1064" s="9" t="s">
        <v>332</v>
      </c>
      <c r="M1064" s="2" t="s">
        <v>86</v>
      </c>
      <c r="N1064" s="2" t="s">
        <v>332</v>
      </c>
      <c r="O1064" s="5">
        <v>1</v>
      </c>
      <c r="P1064" s="4">
        <v>45293</v>
      </c>
      <c r="Q1064" s="4">
        <f t="shared" ref="Q1064:Q1095" si="70">P1064+364</f>
        <v>45657</v>
      </c>
      <c r="R1064" s="2" t="s">
        <v>332</v>
      </c>
      <c r="S1064" s="13" t="s">
        <v>3873</v>
      </c>
      <c r="T1064" s="12">
        <v>15561</v>
      </c>
      <c r="U1064" s="12">
        <f t="shared" si="65"/>
        <v>15561</v>
      </c>
      <c r="V1064" s="13" t="s">
        <v>3932</v>
      </c>
      <c r="W1064" s="13" t="s">
        <v>800</v>
      </c>
      <c r="X1064" s="13" t="s">
        <v>802</v>
      </c>
      <c r="Y1064" s="2" t="s">
        <v>89</v>
      </c>
      <c r="Z1064" s="13" t="s">
        <v>802</v>
      </c>
      <c r="AA1064" s="2" t="s">
        <v>803</v>
      </c>
      <c r="AB1064" s="3">
        <v>45387</v>
      </c>
      <c r="AC1064" s="2" t="s">
        <v>332</v>
      </c>
    </row>
    <row r="1065" spans="1:29" ht="50.1" customHeight="1" x14ac:dyDescent="0.25">
      <c r="A1065" s="2">
        <v>2024</v>
      </c>
      <c r="B1065" s="3">
        <v>45292</v>
      </c>
      <c r="C1065" s="3">
        <v>45382</v>
      </c>
      <c r="D1065" s="2" t="s">
        <v>75</v>
      </c>
      <c r="E1065" s="7" t="s">
        <v>3754</v>
      </c>
      <c r="F1065" s="5" t="s">
        <v>3795</v>
      </c>
      <c r="G1065" s="19" t="s">
        <v>3797</v>
      </c>
      <c r="H1065" s="16" t="s">
        <v>1534</v>
      </c>
      <c r="I1065" s="17" t="s">
        <v>84</v>
      </c>
      <c r="J1065" s="9" t="s">
        <v>3816</v>
      </c>
      <c r="K1065" s="9" t="s">
        <v>332</v>
      </c>
      <c r="L1065" s="9" t="s">
        <v>332</v>
      </c>
      <c r="M1065" s="2" t="s">
        <v>86</v>
      </c>
      <c r="N1065" s="2" t="s">
        <v>332</v>
      </c>
      <c r="O1065" s="5">
        <v>1</v>
      </c>
      <c r="P1065" s="4">
        <v>45293</v>
      </c>
      <c r="Q1065" s="4">
        <f t="shared" si="70"/>
        <v>45657</v>
      </c>
      <c r="R1065" s="2" t="s">
        <v>332</v>
      </c>
      <c r="S1065" s="13" t="s">
        <v>3874</v>
      </c>
      <c r="T1065" s="12">
        <v>15561</v>
      </c>
      <c r="U1065" s="12">
        <f t="shared" si="65"/>
        <v>15561</v>
      </c>
      <c r="V1065" s="13" t="s">
        <v>3933</v>
      </c>
      <c r="W1065" s="13" t="s">
        <v>800</v>
      </c>
      <c r="X1065" s="13" t="s">
        <v>802</v>
      </c>
      <c r="Y1065" s="2" t="s">
        <v>89</v>
      </c>
      <c r="Z1065" s="13" t="s">
        <v>802</v>
      </c>
      <c r="AA1065" s="2" t="s">
        <v>803</v>
      </c>
      <c r="AB1065" s="3">
        <v>45387</v>
      </c>
      <c r="AC1065" s="2" t="s">
        <v>332</v>
      </c>
    </row>
    <row r="1066" spans="1:29" ht="50.1" customHeight="1" x14ac:dyDescent="0.25">
      <c r="A1066" s="2">
        <v>2024</v>
      </c>
      <c r="B1066" s="3">
        <v>45292</v>
      </c>
      <c r="C1066" s="3">
        <v>45382</v>
      </c>
      <c r="D1066" s="2" t="s">
        <v>75</v>
      </c>
      <c r="E1066" s="7" t="s">
        <v>3755</v>
      </c>
      <c r="F1066" s="5" t="s">
        <v>3795</v>
      </c>
      <c r="G1066" s="19" t="s">
        <v>3797</v>
      </c>
      <c r="H1066" s="16" t="s">
        <v>1534</v>
      </c>
      <c r="I1066" s="17" t="s">
        <v>84</v>
      </c>
      <c r="J1066" s="9" t="s">
        <v>3817</v>
      </c>
      <c r="K1066" s="9" t="s">
        <v>332</v>
      </c>
      <c r="L1066" s="9" t="s">
        <v>332</v>
      </c>
      <c r="M1066" s="2" t="s">
        <v>86</v>
      </c>
      <c r="N1066" s="2" t="s">
        <v>332</v>
      </c>
      <c r="O1066" s="5">
        <v>1</v>
      </c>
      <c r="P1066" s="4">
        <v>45293</v>
      </c>
      <c r="Q1066" s="4">
        <f t="shared" si="70"/>
        <v>45657</v>
      </c>
      <c r="R1066" s="2" t="s">
        <v>332</v>
      </c>
      <c r="S1066" s="13" t="s">
        <v>3875</v>
      </c>
      <c r="T1066" s="12">
        <v>15561</v>
      </c>
      <c r="U1066" s="12">
        <f t="shared" si="65"/>
        <v>15561</v>
      </c>
      <c r="V1066" s="13" t="s">
        <v>3934</v>
      </c>
      <c r="W1066" s="13" t="s">
        <v>800</v>
      </c>
      <c r="X1066" s="13" t="s">
        <v>802</v>
      </c>
      <c r="Y1066" s="2" t="s">
        <v>89</v>
      </c>
      <c r="Z1066" s="13" t="s">
        <v>802</v>
      </c>
      <c r="AA1066" s="2" t="s">
        <v>803</v>
      </c>
      <c r="AB1066" s="3">
        <v>45387</v>
      </c>
      <c r="AC1066" s="2" t="s">
        <v>332</v>
      </c>
    </row>
    <row r="1067" spans="1:29" ht="50.1" customHeight="1" x14ac:dyDescent="0.25">
      <c r="A1067" s="2">
        <v>2024</v>
      </c>
      <c r="B1067" s="3">
        <v>45292</v>
      </c>
      <c r="C1067" s="3">
        <v>45382</v>
      </c>
      <c r="D1067" s="2" t="s">
        <v>75</v>
      </c>
      <c r="E1067" s="7" t="s">
        <v>3756</v>
      </c>
      <c r="F1067" s="5" t="s">
        <v>3795</v>
      </c>
      <c r="G1067" s="19" t="s">
        <v>3797</v>
      </c>
      <c r="H1067" s="16" t="s">
        <v>1534</v>
      </c>
      <c r="I1067" s="17" t="s">
        <v>84</v>
      </c>
      <c r="J1067" s="9" t="s">
        <v>3818</v>
      </c>
      <c r="K1067" s="9" t="s">
        <v>332</v>
      </c>
      <c r="L1067" s="9" t="s">
        <v>332</v>
      </c>
      <c r="M1067" s="2" t="s">
        <v>86</v>
      </c>
      <c r="N1067" s="2" t="s">
        <v>332</v>
      </c>
      <c r="O1067" s="5">
        <v>1</v>
      </c>
      <c r="P1067" s="4">
        <v>45293</v>
      </c>
      <c r="Q1067" s="4">
        <f>P1067+364</f>
        <v>45657</v>
      </c>
      <c r="R1067" s="2" t="s">
        <v>332</v>
      </c>
      <c r="S1067" s="13" t="s">
        <v>3876</v>
      </c>
      <c r="T1067" s="12">
        <v>5428.5</v>
      </c>
      <c r="U1067" s="12">
        <f>T1067</f>
        <v>5428.5</v>
      </c>
      <c r="V1067" s="13" t="s">
        <v>3935</v>
      </c>
      <c r="W1067" s="13" t="s">
        <v>800</v>
      </c>
      <c r="X1067" s="13" t="s">
        <v>802</v>
      </c>
      <c r="Y1067" s="2" t="s">
        <v>89</v>
      </c>
      <c r="Z1067" s="13" t="s">
        <v>802</v>
      </c>
      <c r="AA1067" s="2" t="s">
        <v>803</v>
      </c>
      <c r="AB1067" s="3">
        <v>45387</v>
      </c>
      <c r="AC1067" s="2" t="s">
        <v>332</v>
      </c>
    </row>
    <row r="1068" spans="1:29" ht="50.1" customHeight="1" x14ac:dyDescent="0.25">
      <c r="A1068" s="2">
        <v>2024</v>
      </c>
      <c r="B1068" s="3">
        <v>45292</v>
      </c>
      <c r="C1068" s="3">
        <v>45382</v>
      </c>
      <c r="D1068" s="2" t="s">
        <v>75</v>
      </c>
      <c r="E1068" s="7" t="s">
        <v>3757</v>
      </c>
      <c r="F1068" s="5" t="s">
        <v>3795</v>
      </c>
      <c r="G1068" s="19" t="s">
        <v>3797</v>
      </c>
      <c r="H1068" s="16" t="s">
        <v>1534</v>
      </c>
      <c r="I1068" s="17" t="s">
        <v>84</v>
      </c>
      <c r="J1068" s="9" t="s">
        <v>3819</v>
      </c>
      <c r="K1068" s="9" t="s">
        <v>332</v>
      </c>
      <c r="L1068" s="9" t="s">
        <v>332</v>
      </c>
      <c r="M1068" s="2" t="s">
        <v>86</v>
      </c>
      <c r="N1068" s="2" t="s">
        <v>332</v>
      </c>
      <c r="O1068" s="5">
        <v>1</v>
      </c>
      <c r="P1068" s="4">
        <v>45293</v>
      </c>
      <c r="Q1068" s="4">
        <f t="shared" si="70"/>
        <v>45657</v>
      </c>
      <c r="R1068" s="2" t="s">
        <v>332</v>
      </c>
      <c r="S1068" s="13" t="s">
        <v>3877</v>
      </c>
      <c r="T1068" s="12">
        <v>15561</v>
      </c>
      <c r="U1068" s="12">
        <f t="shared" si="65"/>
        <v>15561</v>
      </c>
      <c r="V1068" s="13" t="s">
        <v>3936</v>
      </c>
      <c r="W1068" s="13" t="s">
        <v>800</v>
      </c>
      <c r="X1068" s="13" t="s">
        <v>802</v>
      </c>
      <c r="Y1068" s="2" t="s">
        <v>89</v>
      </c>
      <c r="Z1068" s="13" t="s">
        <v>802</v>
      </c>
      <c r="AA1068" s="2" t="s">
        <v>803</v>
      </c>
      <c r="AB1068" s="3">
        <v>45387</v>
      </c>
      <c r="AC1068" s="2" t="s">
        <v>332</v>
      </c>
    </row>
    <row r="1069" spans="1:29" ht="50.1" customHeight="1" x14ac:dyDescent="0.25">
      <c r="A1069" s="2">
        <v>2024</v>
      </c>
      <c r="B1069" s="3">
        <v>45292</v>
      </c>
      <c r="C1069" s="3">
        <v>45382</v>
      </c>
      <c r="D1069" s="2" t="s">
        <v>75</v>
      </c>
      <c r="E1069" s="7" t="s">
        <v>3758</v>
      </c>
      <c r="F1069" s="5" t="s">
        <v>3795</v>
      </c>
      <c r="G1069" s="19" t="s">
        <v>3797</v>
      </c>
      <c r="H1069" s="16" t="s">
        <v>1534</v>
      </c>
      <c r="I1069" s="17" t="s">
        <v>84</v>
      </c>
      <c r="J1069" s="9" t="s">
        <v>3820</v>
      </c>
      <c r="K1069" s="9" t="s">
        <v>332</v>
      </c>
      <c r="L1069" s="9" t="s">
        <v>332</v>
      </c>
      <c r="M1069" s="2" t="s">
        <v>86</v>
      </c>
      <c r="N1069" s="2" t="s">
        <v>332</v>
      </c>
      <c r="O1069" s="5">
        <v>1</v>
      </c>
      <c r="P1069" s="4">
        <v>45293</v>
      </c>
      <c r="Q1069" s="4">
        <f>P1069+364</f>
        <v>45657</v>
      </c>
      <c r="R1069" s="2" t="s">
        <v>332</v>
      </c>
      <c r="S1069" s="13" t="s">
        <v>3878</v>
      </c>
      <c r="T1069" s="12">
        <v>16285.5</v>
      </c>
      <c r="U1069" s="12">
        <f>T1069</f>
        <v>16285.5</v>
      </c>
      <c r="V1069" s="13" t="s">
        <v>3937</v>
      </c>
      <c r="W1069" s="13" t="s">
        <v>800</v>
      </c>
      <c r="X1069" s="13" t="s">
        <v>802</v>
      </c>
      <c r="Y1069" s="2" t="s">
        <v>89</v>
      </c>
      <c r="Z1069" s="13" t="s">
        <v>802</v>
      </c>
      <c r="AA1069" s="2" t="s">
        <v>803</v>
      </c>
      <c r="AB1069" s="3">
        <v>45387</v>
      </c>
      <c r="AC1069" s="2" t="s">
        <v>332</v>
      </c>
    </row>
    <row r="1070" spans="1:29" ht="50.1" customHeight="1" x14ac:dyDescent="0.25">
      <c r="A1070" s="2">
        <v>2024</v>
      </c>
      <c r="B1070" s="3">
        <v>45292</v>
      </c>
      <c r="C1070" s="3">
        <v>45382</v>
      </c>
      <c r="D1070" s="2" t="s">
        <v>75</v>
      </c>
      <c r="E1070" s="7" t="s">
        <v>3759</v>
      </c>
      <c r="F1070" s="5" t="s">
        <v>3795</v>
      </c>
      <c r="G1070" s="19" t="s">
        <v>3797</v>
      </c>
      <c r="H1070" s="16" t="s">
        <v>1534</v>
      </c>
      <c r="I1070" s="17" t="s">
        <v>84</v>
      </c>
      <c r="J1070" s="9" t="s">
        <v>3821</v>
      </c>
      <c r="K1070" s="9" t="s">
        <v>332</v>
      </c>
      <c r="L1070" s="9" t="s">
        <v>332</v>
      </c>
      <c r="M1070" s="2" t="s">
        <v>86</v>
      </c>
      <c r="N1070" s="2" t="s">
        <v>332</v>
      </c>
      <c r="O1070" s="5">
        <v>1</v>
      </c>
      <c r="P1070" s="4">
        <v>45293</v>
      </c>
      <c r="Q1070" s="4">
        <f>P1070+364</f>
        <v>45657</v>
      </c>
      <c r="R1070" s="2" t="s">
        <v>332</v>
      </c>
      <c r="S1070" s="13" t="s">
        <v>3879</v>
      </c>
      <c r="T1070" s="12">
        <v>10374</v>
      </c>
      <c r="U1070" s="12">
        <f>T1070</f>
        <v>10374</v>
      </c>
      <c r="V1070" s="13" t="s">
        <v>3938</v>
      </c>
      <c r="W1070" s="13" t="s">
        <v>800</v>
      </c>
      <c r="X1070" s="13" t="s">
        <v>802</v>
      </c>
      <c r="Y1070" s="2" t="s">
        <v>89</v>
      </c>
      <c r="Z1070" s="13" t="s">
        <v>802</v>
      </c>
      <c r="AA1070" s="2" t="s">
        <v>803</v>
      </c>
      <c r="AB1070" s="3">
        <v>45387</v>
      </c>
      <c r="AC1070" s="2" t="s">
        <v>332</v>
      </c>
    </row>
    <row r="1071" spans="1:29" ht="50.1" customHeight="1" x14ac:dyDescent="0.25">
      <c r="A1071" s="2">
        <v>2024</v>
      </c>
      <c r="B1071" s="3">
        <v>45292</v>
      </c>
      <c r="C1071" s="3">
        <v>45382</v>
      </c>
      <c r="D1071" s="2" t="s">
        <v>75</v>
      </c>
      <c r="E1071" s="7" t="s">
        <v>3760</v>
      </c>
      <c r="F1071" s="5" t="s">
        <v>3795</v>
      </c>
      <c r="G1071" s="19" t="s">
        <v>3797</v>
      </c>
      <c r="H1071" s="16" t="s">
        <v>1534</v>
      </c>
      <c r="I1071" s="17" t="s">
        <v>84</v>
      </c>
      <c r="J1071" s="9" t="s">
        <v>3822</v>
      </c>
      <c r="K1071" s="9" t="s">
        <v>332</v>
      </c>
      <c r="L1071" s="9" t="s">
        <v>332</v>
      </c>
      <c r="M1071" s="2" t="s">
        <v>86</v>
      </c>
      <c r="N1071" s="2" t="s">
        <v>332</v>
      </c>
      <c r="O1071" s="5">
        <v>1</v>
      </c>
      <c r="P1071" s="4">
        <v>45293</v>
      </c>
      <c r="Q1071" s="4">
        <f>P1071+364</f>
        <v>45657</v>
      </c>
      <c r="R1071" s="2" t="s">
        <v>332</v>
      </c>
      <c r="S1071" s="13" t="s">
        <v>3880</v>
      </c>
      <c r="T1071" s="12">
        <v>48856.5</v>
      </c>
      <c r="U1071" s="12">
        <f>T1071</f>
        <v>48856.5</v>
      </c>
      <c r="V1071" s="13" t="s">
        <v>3939</v>
      </c>
      <c r="W1071" s="13" t="s">
        <v>800</v>
      </c>
      <c r="X1071" s="13" t="s">
        <v>802</v>
      </c>
      <c r="Y1071" s="2" t="s">
        <v>89</v>
      </c>
      <c r="Z1071" s="13" t="s">
        <v>802</v>
      </c>
      <c r="AA1071" s="2" t="s">
        <v>803</v>
      </c>
      <c r="AB1071" s="3">
        <v>45387</v>
      </c>
      <c r="AC1071" s="2" t="s">
        <v>332</v>
      </c>
    </row>
    <row r="1072" spans="1:29" ht="50.1" customHeight="1" x14ac:dyDescent="0.25">
      <c r="A1072" s="2">
        <v>2024</v>
      </c>
      <c r="B1072" s="3">
        <v>45292</v>
      </c>
      <c r="C1072" s="3">
        <v>45382</v>
      </c>
      <c r="D1072" s="2" t="s">
        <v>75</v>
      </c>
      <c r="E1072" s="7" t="s">
        <v>3761</v>
      </c>
      <c r="F1072" s="5" t="s">
        <v>3795</v>
      </c>
      <c r="G1072" s="19" t="s">
        <v>3797</v>
      </c>
      <c r="H1072" s="16" t="s">
        <v>1534</v>
      </c>
      <c r="I1072" s="17" t="s">
        <v>84</v>
      </c>
      <c r="J1072" s="9" t="s">
        <v>3823</v>
      </c>
      <c r="K1072" s="9" t="s">
        <v>332</v>
      </c>
      <c r="L1072" s="9" t="s">
        <v>332</v>
      </c>
      <c r="M1072" s="2" t="s">
        <v>86</v>
      </c>
      <c r="N1072" s="2" t="s">
        <v>332</v>
      </c>
      <c r="O1072" s="5">
        <v>1</v>
      </c>
      <c r="P1072" s="4">
        <v>45293</v>
      </c>
      <c r="Q1072" s="4">
        <f t="shared" si="70"/>
        <v>45657</v>
      </c>
      <c r="R1072" s="2" t="s">
        <v>332</v>
      </c>
      <c r="S1072" s="13" t="s">
        <v>3881</v>
      </c>
      <c r="T1072" s="12">
        <v>20748</v>
      </c>
      <c r="U1072" s="12">
        <f t="shared" ref="U1072:U1098" si="71">T1072</f>
        <v>20748</v>
      </c>
      <c r="V1072" s="13" t="s">
        <v>3940</v>
      </c>
      <c r="W1072" s="13" t="s">
        <v>800</v>
      </c>
      <c r="X1072" s="13" t="s">
        <v>802</v>
      </c>
      <c r="Y1072" s="2" t="s">
        <v>89</v>
      </c>
      <c r="Z1072" s="13" t="s">
        <v>802</v>
      </c>
      <c r="AA1072" s="2" t="s">
        <v>803</v>
      </c>
      <c r="AB1072" s="3">
        <v>45387</v>
      </c>
      <c r="AC1072" s="2" t="s">
        <v>332</v>
      </c>
    </row>
    <row r="1073" spans="1:29" ht="50.1" customHeight="1" x14ac:dyDescent="0.25">
      <c r="A1073" s="2">
        <v>2024</v>
      </c>
      <c r="B1073" s="3">
        <v>45292</v>
      </c>
      <c r="C1073" s="3">
        <v>45382</v>
      </c>
      <c r="D1073" s="2" t="s">
        <v>75</v>
      </c>
      <c r="E1073" s="7" t="s">
        <v>3762</v>
      </c>
      <c r="F1073" s="5" t="s">
        <v>3795</v>
      </c>
      <c r="G1073" s="19" t="s">
        <v>3797</v>
      </c>
      <c r="H1073" s="16" t="s">
        <v>1534</v>
      </c>
      <c r="I1073" s="17" t="s">
        <v>84</v>
      </c>
      <c r="J1073" s="9" t="s">
        <v>3824</v>
      </c>
      <c r="K1073" s="9" t="s">
        <v>332</v>
      </c>
      <c r="L1073" s="9" t="s">
        <v>332</v>
      </c>
      <c r="M1073" s="2" t="s">
        <v>86</v>
      </c>
      <c r="N1073" s="2" t="s">
        <v>332</v>
      </c>
      <c r="O1073" s="5">
        <v>1</v>
      </c>
      <c r="P1073" s="4">
        <v>45293</v>
      </c>
      <c r="Q1073" s="4">
        <f>P1073+364</f>
        <v>45657</v>
      </c>
      <c r="R1073" s="2" t="s">
        <v>332</v>
      </c>
      <c r="S1073" s="13" t="s">
        <v>3882</v>
      </c>
      <c r="T1073" s="12">
        <v>108570</v>
      </c>
      <c r="U1073" s="12">
        <f t="shared" si="71"/>
        <v>108570</v>
      </c>
      <c r="V1073" s="13" t="s">
        <v>3941</v>
      </c>
      <c r="W1073" s="13" t="s">
        <v>800</v>
      </c>
      <c r="X1073" s="13" t="s">
        <v>802</v>
      </c>
      <c r="Y1073" s="2" t="s">
        <v>89</v>
      </c>
      <c r="Z1073" s="13" t="s">
        <v>802</v>
      </c>
      <c r="AA1073" s="2" t="s">
        <v>803</v>
      </c>
      <c r="AB1073" s="3">
        <v>45387</v>
      </c>
      <c r="AC1073" s="2" t="s">
        <v>332</v>
      </c>
    </row>
    <row r="1074" spans="1:29" ht="50.1" customHeight="1" x14ac:dyDescent="0.25">
      <c r="A1074" s="2">
        <v>2024</v>
      </c>
      <c r="B1074" s="3">
        <v>45292</v>
      </c>
      <c r="C1074" s="3">
        <v>45382</v>
      </c>
      <c r="D1074" s="2" t="s">
        <v>75</v>
      </c>
      <c r="E1074" s="7" t="s">
        <v>3763</v>
      </c>
      <c r="F1074" s="5" t="s">
        <v>3795</v>
      </c>
      <c r="G1074" s="19" t="s">
        <v>3797</v>
      </c>
      <c r="H1074" s="16" t="s">
        <v>1534</v>
      </c>
      <c r="I1074" s="17" t="s">
        <v>84</v>
      </c>
      <c r="J1074" s="9" t="s">
        <v>3824</v>
      </c>
      <c r="K1074" s="9" t="s">
        <v>332</v>
      </c>
      <c r="L1074" s="9" t="s">
        <v>332</v>
      </c>
      <c r="M1074" s="2" t="s">
        <v>86</v>
      </c>
      <c r="N1074" s="2" t="s">
        <v>332</v>
      </c>
      <c r="O1074" s="5">
        <v>1</v>
      </c>
      <c r="P1074" s="4">
        <v>45293</v>
      </c>
      <c r="Q1074" s="4">
        <f>P1074+364</f>
        <v>45657</v>
      </c>
      <c r="R1074" s="2" t="s">
        <v>332</v>
      </c>
      <c r="S1074" s="13" t="s">
        <v>3883</v>
      </c>
      <c r="T1074" s="12">
        <v>108570</v>
      </c>
      <c r="U1074" s="12">
        <f>T1074</f>
        <v>108570</v>
      </c>
      <c r="V1074" s="13" t="s">
        <v>3942</v>
      </c>
      <c r="W1074" s="13" t="s">
        <v>800</v>
      </c>
      <c r="X1074" s="13" t="s">
        <v>802</v>
      </c>
      <c r="Y1074" s="2" t="s">
        <v>89</v>
      </c>
      <c r="Z1074" s="13" t="s">
        <v>802</v>
      </c>
      <c r="AA1074" s="2" t="s">
        <v>803</v>
      </c>
      <c r="AB1074" s="3">
        <v>45387</v>
      </c>
      <c r="AC1074" s="2" t="s">
        <v>332</v>
      </c>
    </row>
    <row r="1075" spans="1:29" ht="50.1" customHeight="1" x14ac:dyDescent="0.25">
      <c r="A1075" s="2">
        <v>2024</v>
      </c>
      <c r="B1075" s="3">
        <v>45292</v>
      </c>
      <c r="C1075" s="3">
        <v>45382</v>
      </c>
      <c r="D1075" s="2" t="s">
        <v>75</v>
      </c>
      <c r="E1075" s="7" t="s">
        <v>3764</v>
      </c>
      <c r="F1075" s="5" t="s">
        <v>3795</v>
      </c>
      <c r="G1075" s="19" t="s">
        <v>3797</v>
      </c>
      <c r="H1075" s="16" t="s">
        <v>1534</v>
      </c>
      <c r="I1075" s="17" t="s">
        <v>84</v>
      </c>
      <c r="J1075" s="9" t="s">
        <v>3825</v>
      </c>
      <c r="K1075" s="9" t="s">
        <v>332</v>
      </c>
      <c r="L1075" s="9" t="s">
        <v>332</v>
      </c>
      <c r="M1075" s="2" t="s">
        <v>86</v>
      </c>
      <c r="N1075" s="2" t="s">
        <v>332</v>
      </c>
      <c r="O1075" s="5">
        <v>1</v>
      </c>
      <c r="P1075" s="4">
        <v>45293</v>
      </c>
      <c r="Q1075" s="4">
        <f>P1075+364</f>
        <v>45657</v>
      </c>
      <c r="R1075" s="2" t="s">
        <v>332</v>
      </c>
      <c r="S1075" s="13" t="s">
        <v>3884</v>
      </c>
      <c r="T1075" s="12">
        <v>16285.5</v>
      </c>
      <c r="U1075" s="12">
        <f>T1075</f>
        <v>16285.5</v>
      </c>
      <c r="V1075" s="13" t="s">
        <v>3943</v>
      </c>
      <c r="W1075" s="13" t="s">
        <v>800</v>
      </c>
      <c r="X1075" s="13" t="s">
        <v>802</v>
      </c>
      <c r="Y1075" s="2" t="s">
        <v>89</v>
      </c>
      <c r="Z1075" s="13" t="s">
        <v>802</v>
      </c>
      <c r="AA1075" s="2" t="s">
        <v>803</v>
      </c>
      <c r="AB1075" s="3">
        <v>45387</v>
      </c>
      <c r="AC1075" s="2" t="s">
        <v>332</v>
      </c>
    </row>
    <row r="1076" spans="1:29" ht="50.1" customHeight="1" x14ac:dyDescent="0.25">
      <c r="A1076" s="2">
        <v>2024</v>
      </c>
      <c r="B1076" s="3">
        <v>45292</v>
      </c>
      <c r="C1076" s="3">
        <v>45382</v>
      </c>
      <c r="D1076" s="2" t="s">
        <v>75</v>
      </c>
      <c r="E1076" s="7" t="s">
        <v>3765</v>
      </c>
      <c r="F1076" s="5" t="s">
        <v>3795</v>
      </c>
      <c r="G1076" s="19" t="s">
        <v>3797</v>
      </c>
      <c r="H1076" s="16" t="s">
        <v>1534</v>
      </c>
      <c r="I1076" s="17" t="s">
        <v>84</v>
      </c>
      <c r="J1076" s="9" t="s">
        <v>3826</v>
      </c>
      <c r="K1076" s="9" t="s">
        <v>332</v>
      </c>
      <c r="L1076" s="9" t="s">
        <v>332</v>
      </c>
      <c r="M1076" s="2" t="s">
        <v>86</v>
      </c>
      <c r="N1076" s="2" t="s">
        <v>332</v>
      </c>
      <c r="O1076" s="5">
        <v>1</v>
      </c>
      <c r="P1076" s="4">
        <v>45293</v>
      </c>
      <c r="Q1076" s="4">
        <f t="shared" si="70"/>
        <v>45657</v>
      </c>
      <c r="R1076" s="2" t="s">
        <v>332</v>
      </c>
      <c r="S1076" s="13" t="s">
        <v>3885</v>
      </c>
      <c r="T1076" s="12">
        <v>54285</v>
      </c>
      <c r="U1076" s="12">
        <f t="shared" si="71"/>
        <v>54285</v>
      </c>
      <c r="V1076" s="13" t="s">
        <v>3944</v>
      </c>
      <c r="W1076" s="13" t="s">
        <v>800</v>
      </c>
      <c r="X1076" s="13" t="s">
        <v>802</v>
      </c>
      <c r="Y1076" s="2" t="s">
        <v>89</v>
      </c>
      <c r="Z1076" s="13" t="s">
        <v>802</v>
      </c>
      <c r="AA1076" s="2" t="s">
        <v>803</v>
      </c>
      <c r="AB1076" s="3">
        <v>45387</v>
      </c>
      <c r="AC1076" s="2" t="s">
        <v>332</v>
      </c>
    </row>
    <row r="1077" spans="1:29" ht="50.1" customHeight="1" x14ac:dyDescent="0.25">
      <c r="A1077" s="2">
        <v>2024</v>
      </c>
      <c r="B1077" s="3">
        <v>45292</v>
      </c>
      <c r="C1077" s="3">
        <v>45382</v>
      </c>
      <c r="D1077" s="2" t="s">
        <v>75</v>
      </c>
      <c r="E1077" s="7" t="s">
        <v>3766</v>
      </c>
      <c r="F1077" s="5" t="s">
        <v>3795</v>
      </c>
      <c r="G1077" s="19" t="s">
        <v>3797</v>
      </c>
      <c r="H1077" s="16" t="s">
        <v>1534</v>
      </c>
      <c r="I1077" s="17" t="s">
        <v>84</v>
      </c>
      <c r="J1077" s="9" t="s">
        <v>3827</v>
      </c>
      <c r="K1077" s="9" t="s">
        <v>332</v>
      </c>
      <c r="L1077" s="9" t="s">
        <v>332</v>
      </c>
      <c r="M1077" s="2" t="s">
        <v>86</v>
      </c>
      <c r="N1077" s="2" t="s">
        <v>332</v>
      </c>
      <c r="O1077" s="5">
        <v>1</v>
      </c>
      <c r="P1077" s="4">
        <v>45293</v>
      </c>
      <c r="Q1077" s="4">
        <f t="shared" si="70"/>
        <v>45657</v>
      </c>
      <c r="R1077" s="2" t="s">
        <v>332</v>
      </c>
      <c r="S1077" s="13" t="s">
        <v>3886</v>
      </c>
      <c r="T1077" s="12">
        <v>48856.5</v>
      </c>
      <c r="U1077" s="12">
        <f t="shared" si="71"/>
        <v>48856.5</v>
      </c>
      <c r="V1077" s="13" t="s">
        <v>3945</v>
      </c>
      <c r="W1077" s="13" t="s">
        <v>800</v>
      </c>
      <c r="X1077" s="13" t="s">
        <v>802</v>
      </c>
      <c r="Y1077" s="2" t="s">
        <v>89</v>
      </c>
      <c r="Z1077" s="13" t="s">
        <v>802</v>
      </c>
      <c r="AA1077" s="2" t="s">
        <v>803</v>
      </c>
      <c r="AB1077" s="3">
        <v>45387</v>
      </c>
      <c r="AC1077" s="2" t="s">
        <v>332</v>
      </c>
    </row>
    <row r="1078" spans="1:29" ht="50.1" customHeight="1" x14ac:dyDescent="0.25">
      <c r="A1078" s="2">
        <v>2024</v>
      </c>
      <c r="B1078" s="3">
        <v>45292</v>
      </c>
      <c r="C1078" s="3">
        <v>45382</v>
      </c>
      <c r="D1078" s="2" t="s">
        <v>75</v>
      </c>
      <c r="E1078" s="7" t="s">
        <v>3767</v>
      </c>
      <c r="F1078" s="5" t="s">
        <v>3795</v>
      </c>
      <c r="G1078" s="19" t="s">
        <v>3797</v>
      </c>
      <c r="H1078" s="16" t="s">
        <v>1534</v>
      </c>
      <c r="I1078" s="17" t="s">
        <v>84</v>
      </c>
      <c r="J1078" s="9" t="s">
        <v>3828</v>
      </c>
      <c r="K1078" s="9" t="s">
        <v>332</v>
      </c>
      <c r="L1078" s="9" t="s">
        <v>332</v>
      </c>
      <c r="M1078" s="2" t="s">
        <v>86</v>
      </c>
      <c r="N1078" s="2" t="s">
        <v>332</v>
      </c>
      <c r="O1078" s="5">
        <v>1</v>
      </c>
      <c r="P1078" s="4">
        <v>45293</v>
      </c>
      <c r="Q1078" s="4">
        <f t="shared" si="70"/>
        <v>45657</v>
      </c>
      <c r="R1078" s="2" t="s">
        <v>332</v>
      </c>
      <c r="S1078" s="13" t="s">
        <v>3887</v>
      </c>
      <c r="T1078" s="12">
        <v>10857</v>
      </c>
      <c r="U1078" s="12">
        <f t="shared" si="71"/>
        <v>10857</v>
      </c>
      <c r="V1078" s="13" t="s">
        <v>3946</v>
      </c>
      <c r="W1078" s="13" t="s">
        <v>800</v>
      </c>
      <c r="X1078" s="13" t="s">
        <v>802</v>
      </c>
      <c r="Y1078" s="2" t="s">
        <v>89</v>
      </c>
      <c r="Z1078" s="13" t="s">
        <v>802</v>
      </c>
      <c r="AA1078" s="2" t="s">
        <v>803</v>
      </c>
      <c r="AB1078" s="3">
        <v>45387</v>
      </c>
      <c r="AC1078" s="2" t="s">
        <v>332</v>
      </c>
    </row>
    <row r="1079" spans="1:29" ht="50.1" customHeight="1" x14ac:dyDescent="0.25">
      <c r="A1079" s="2">
        <v>2024</v>
      </c>
      <c r="B1079" s="3">
        <v>45292</v>
      </c>
      <c r="C1079" s="3">
        <v>45382</v>
      </c>
      <c r="D1079" s="2" t="s">
        <v>75</v>
      </c>
      <c r="E1079" s="7" t="s">
        <v>3768</v>
      </c>
      <c r="F1079" s="5" t="s">
        <v>3795</v>
      </c>
      <c r="G1079" s="19" t="s">
        <v>3797</v>
      </c>
      <c r="H1079" s="16" t="s">
        <v>1534</v>
      </c>
      <c r="I1079" s="17" t="s">
        <v>84</v>
      </c>
      <c r="J1079" s="9" t="s">
        <v>3829</v>
      </c>
      <c r="K1079" s="9" t="s">
        <v>332</v>
      </c>
      <c r="L1079" s="9" t="s">
        <v>332</v>
      </c>
      <c r="M1079" s="2" t="s">
        <v>86</v>
      </c>
      <c r="N1079" s="2" t="s">
        <v>332</v>
      </c>
      <c r="O1079" s="5">
        <v>1</v>
      </c>
      <c r="P1079" s="4">
        <v>45293</v>
      </c>
      <c r="Q1079" s="4">
        <f t="shared" si="70"/>
        <v>45657</v>
      </c>
      <c r="R1079" s="2" t="s">
        <v>332</v>
      </c>
      <c r="S1079" s="13" t="s">
        <v>3888</v>
      </c>
      <c r="T1079" s="12">
        <f>5000+5000</f>
        <v>10000</v>
      </c>
      <c r="U1079" s="12">
        <f t="shared" si="71"/>
        <v>10000</v>
      </c>
      <c r="V1079" s="13" t="s">
        <v>3947</v>
      </c>
      <c r="W1079" s="13" t="s">
        <v>800</v>
      </c>
      <c r="X1079" s="13" t="s">
        <v>802</v>
      </c>
      <c r="Y1079" s="2" t="s">
        <v>89</v>
      </c>
      <c r="Z1079" s="13" t="s">
        <v>802</v>
      </c>
      <c r="AA1079" s="2" t="s">
        <v>803</v>
      </c>
      <c r="AB1079" s="3">
        <v>45387</v>
      </c>
      <c r="AC1079" s="2" t="s">
        <v>332</v>
      </c>
    </row>
    <row r="1080" spans="1:29" ht="50.1" customHeight="1" x14ac:dyDescent="0.25">
      <c r="A1080" s="2">
        <v>2024</v>
      </c>
      <c r="B1080" s="3">
        <v>45292</v>
      </c>
      <c r="C1080" s="3">
        <v>45382</v>
      </c>
      <c r="D1080" s="2" t="s">
        <v>75</v>
      </c>
      <c r="E1080" s="7" t="s">
        <v>3769</v>
      </c>
      <c r="F1080" s="5" t="s">
        <v>3795</v>
      </c>
      <c r="G1080" s="19" t="s">
        <v>3797</v>
      </c>
      <c r="H1080" s="16" t="s">
        <v>1534</v>
      </c>
      <c r="I1080" s="17" t="s">
        <v>84</v>
      </c>
      <c r="J1080" s="9" t="s">
        <v>3830</v>
      </c>
      <c r="K1080" s="9" t="s">
        <v>332</v>
      </c>
      <c r="L1080" s="9" t="s">
        <v>332</v>
      </c>
      <c r="M1080" s="2" t="s">
        <v>87</v>
      </c>
      <c r="N1080" s="2" t="s">
        <v>332</v>
      </c>
      <c r="O1080" s="5">
        <v>1</v>
      </c>
      <c r="P1080" s="4">
        <v>45293</v>
      </c>
      <c r="Q1080" s="4">
        <f>P1080+364</f>
        <v>45657</v>
      </c>
      <c r="R1080" s="2" t="s">
        <v>332</v>
      </c>
      <c r="S1080" s="13" t="s">
        <v>3889</v>
      </c>
      <c r="T1080" s="12">
        <v>3908.52</v>
      </c>
      <c r="U1080" s="12">
        <f>T1080</f>
        <v>3908.52</v>
      </c>
      <c r="V1080" s="13" t="s">
        <v>3948</v>
      </c>
      <c r="W1080" s="13" t="s">
        <v>800</v>
      </c>
      <c r="X1080" s="13" t="s">
        <v>802</v>
      </c>
      <c r="Y1080" s="2" t="s">
        <v>89</v>
      </c>
      <c r="Z1080" s="13" t="s">
        <v>802</v>
      </c>
      <c r="AA1080" s="2" t="s">
        <v>803</v>
      </c>
      <c r="AB1080" s="3">
        <v>45387</v>
      </c>
      <c r="AC1080" s="2" t="s">
        <v>332</v>
      </c>
    </row>
    <row r="1081" spans="1:29" ht="50.1" customHeight="1" x14ac:dyDescent="0.25">
      <c r="A1081" s="2">
        <v>2024</v>
      </c>
      <c r="B1081" s="3">
        <v>45292</v>
      </c>
      <c r="C1081" s="3">
        <v>45382</v>
      </c>
      <c r="D1081" s="2" t="s">
        <v>75</v>
      </c>
      <c r="E1081" s="7" t="s">
        <v>3770</v>
      </c>
      <c r="F1081" s="5" t="s">
        <v>3795</v>
      </c>
      <c r="G1081" s="19" t="s">
        <v>3797</v>
      </c>
      <c r="H1081" s="16" t="s">
        <v>1534</v>
      </c>
      <c r="I1081" s="17" t="s">
        <v>84</v>
      </c>
      <c r="J1081" s="9" t="s">
        <v>3831</v>
      </c>
      <c r="K1081" s="9" t="s">
        <v>332</v>
      </c>
      <c r="L1081" s="9" t="s">
        <v>332</v>
      </c>
      <c r="M1081" s="2" t="s">
        <v>86</v>
      </c>
      <c r="N1081" s="2" t="s">
        <v>332</v>
      </c>
      <c r="O1081" s="5">
        <v>1</v>
      </c>
      <c r="P1081" s="4">
        <v>45293</v>
      </c>
      <c r="Q1081" s="4">
        <f t="shared" si="70"/>
        <v>45657</v>
      </c>
      <c r="R1081" s="2" t="s">
        <v>332</v>
      </c>
      <c r="S1081" s="13" t="s">
        <v>3890</v>
      </c>
      <c r="T1081" s="12">
        <v>5428.5</v>
      </c>
      <c r="U1081" s="12">
        <f t="shared" si="71"/>
        <v>5428.5</v>
      </c>
      <c r="V1081" s="13" t="s">
        <v>3949</v>
      </c>
      <c r="W1081" s="13" t="s">
        <v>800</v>
      </c>
      <c r="X1081" s="13" t="s">
        <v>802</v>
      </c>
      <c r="Y1081" s="2" t="s">
        <v>89</v>
      </c>
      <c r="Z1081" s="13" t="s">
        <v>802</v>
      </c>
      <c r="AA1081" s="2" t="s">
        <v>803</v>
      </c>
      <c r="AB1081" s="3">
        <v>45387</v>
      </c>
      <c r="AC1081" s="2" t="s">
        <v>332</v>
      </c>
    </row>
    <row r="1082" spans="1:29" ht="50.1" customHeight="1" x14ac:dyDescent="0.25">
      <c r="A1082" s="2">
        <v>2024</v>
      </c>
      <c r="B1082" s="3">
        <v>45292</v>
      </c>
      <c r="C1082" s="3">
        <v>45382</v>
      </c>
      <c r="D1082" s="2" t="s">
        <v>75</v>
      </c>
      <c r="E1082" s="7" t="s">
        <v>3771</v>
      </c>
      <c r="F1082" s="5" t="s">
        <v>3795</v>
      </c>
      <c r="G1082" s="19" t="s">
        <v>3797</v>
      </c>
      <c r="H1082" s="16" t="s">
        <v>1534</v>
      </c>
      <c r="I1082" s="17" t="s">
        <v>84</v>
      </c>
      <c r="J1082" s="9" t="s">
        <v>3832</v>
      </c>
      <c r="K1082" s="9" t="s">
        <v>332</v>
      </c>
      <c r="L1082" s="9" t="s">
        <v>332</v>
      </c>
      <c r="M1082" s="2" t="s">
        <v>86</v>
      </c>
      <c r="N1082" s="2" t="s">
        <v>332</v>
      </c>
      <c r="O1082" s="5">
        <v>1</v>
      </c>
      <c r="P1082" s="4">
        <v>45293</v>
      </c>
      <c r="Q1082" s="4">
        <f t="shared" si="70"/>
        <v>45657</v>
      </c>
      <c r="R1082" s="2" t="s">
        <v>332</v>
      </c>
      <c r="S1082" s="13" t="s">
        <v>3891</v>
      </c>
      <c r="T1082" s="12">
        <v>16285.5</v>
      </c>
      <c r="U1082" s="12">
        <f t="shared" si="71"/>
        <v>16285.5</v>
      </c>
      <c r="V1082" s="13" t="s">
        <v>3950</v>
      </c>
      <c r="W1082" s="13" t="s">
        <v>800</v>
      </c>
      <c r="X1082" s="13" t="s">
        <v>802</v>
      </c>
      <c r="Y1082" s="2" t="s">
        <v>89</v>
      </c>
      <c r="Z1082" s="13" t="s">
        <v>802</v>
      </c>
      <c r="AA1082" s="2" t="s">
        <v>803</v>
      </c>
      <c r="AB1082" s="3">
        <v>45387</v>
      </c>
      <c r="AC1082" s="2" t="s">
        <v>332</v>
      </c>
    </row>
    <row r="1083" spans="1:29" ht="50.1" customHeight="1" x14ac:dyDescent="0.25">
      <c r="A1083" s="2">
        <v>2024</v>
      </c>
      <c r="B1083" s="3">
        <v>45292</v>
      </c>
      <c r="C1083" s="3">
        <v>45382</v>
      </c>
      <c r="D1083" s="2" t="s">
        <v>75</v>
      </c>
      <c r="E1083" s="7" t="s">
        <v>3772</v>
      </c>
      <c r="F1083" s="5" t="s">
        <v>3795</v>
      </c>
      <c r="G1083" s="19" t="s">
        <v>3797</v>
      </c>
      <c r="H1083" s="16" t="s">
        <v>1534</v>
      </c>
      <c r="I1083" s="17" t="s">
        <v>84</v>
      </c>
      <c r="J1083" s="9" t="s">
        <v>3833</v>
      </c>
      <c r="K1083" s="9" t="s">
        <v>332</v>
      </c>
      <c r="L1083" s="9" t="s">
        <v>332</v>
      </c>
      <c r="M1083" s="2" t="s">
        <v>86</v>
      </c>
      <c r="N1083" s="2" t="s">
        <v>332</v>
      </c>
      <c r="O1083" s="5">
        <v>1</v>
      </c>
      <c r="P1083" s="4">
        <v>45293</v>
      </c>
      <c r="Q1083" s="4">
        <f t="shared" si="70"/>
        <v>45657</v>
      </c>
      <c r="R1083" s="2" t="s">
        <v>332</v>
      </c>
      <c r="S1083" s="13" t="s">
        <v>3892</v>
      </c>
      <c r="T1083" s="12">
        <v>13028.4</v>
      </c>
      <c r="U1083" s="12">
        <f t="shared" si="71"/>
        <v>13028.4</v>
      </c>
      <c r="V1083" s="13" t="s">
        <v>3951</v>
      </c>
      <c r="W1083" s="13" t="s">
        <v>800</v>
      </c>
      <c r="X1083" s="13" t="s">
        <v>802</v>
      </c>
      <c r="Y1083" s="2" t="s">
        <v>89</v>
      </c>
      <c r="Z1083" s="13" t="s">
        <v>802</v>
      </c>
      <c r="AA1083" s="2" t="s">
        <v>803</v>
      </c>
      <c r="AB1083" s="3">
        <v>45387</v>
      </c>
      <c r="AC1083" s="2" t="s">
        <v>332</v>
      </c>
    </row>
    <row r="1084" spans="1:29" ht="50.1" customHeight="1" x14ac:dyDescent="0.25">
      <c r="A1084" s="2">
        <v>2024</v>
      </c>
      <c r="B1084" s="3">
        <v>45292</v>
      </c>
      <c r="C1084" s="3">
        <v>45382</v>
      </c>
      <c r="D1084" s="2" t="s">
        <v>75</v>
      </c>
      <c r="E1084" s="7" t="s">
        <v>3773</v>
      </c>
      <c r="F1084" s="5" t="s">
        <v>3795</v>
      </c>
      <c r="G1084" s="19" t="s">
        <v>3797</v>
      </c>
      <c r="H1084" s="16" t="s">
        <v>1534</v>
      </c>
      <c r="I1084" s="17" t="s">
        <v>84</v>
      </c>
      <c r="J1084" s="9" t="s">
        <v>3834</v>
      </c>
      <c r="K1084" s="9" t="s">
        <v>332</v>
      </c>
      <c r="L1084" s="9" t="s">
        <v>332</v>
      </c>
      <c r="M1084" s="2" t="s">
        <v>86</v>
      </c>
      <c r="N1084" s="2" t="s">
        <v>332</v>
      </c>
      <c r="O1084" s="5">
        <v>1</v>
      </c>
      <c r="P1084" s="4">
        <v>45293</v>
      </c>
      <c r="Q1084" s="4">
        <f t="shared" si="70"/>
        <v>45657</v>
      </c>
      <c r="R1084" s="2" t="s">
        <v>332</v>
      </c>
      <c r="S1084" s="13" t="s">
        <v>3893</v>
      </c>
      <c r="T1084" s="12">
        <v>21714</v>
      </c>
      <c r="U1084" s="12">
        <f t="shared" si="71"/>
        <v>21714</v>
      </c>
      <c r="V1084" s="13" t="s">
        <v>3952</v>
      </c>
      <c r="W1084" s="13" t="s">
        <v>800</v>
      </c>
      <c r="X1084" s="13" t="s">
        <v>802</v>
      </c>
      <c r="Y1084" s="2" t="s">
        <v>89</v>
      </c>
      <c r="Z1084" s="13" t="s">
        <v>802</v>
      </c>
      <c r="AA1084" s="2" t="s">
        <v>803</v>
      </c>
      <c r="AB1084" s="3">
        <v>45387</v>
      </c>
      <c r="AC1084" s="2" t="s">
        <v>332</v>
      </c>
    </row>
    <row r="1085" spans="1:29" ht="50.1" customHeight="1" x14ac:dyDescent="0.25">
      <c r="A1085" s="2">
        <v>2024</v>
      </c>
      <c r="B1085" s="3">
        <v>45292</v>
      </c>
      <c r="C1085" s="3">
        <v>45382</v>
      </c>
      <c r="D1085" s="2" t="s">
        <v>75</v>
      </c>
      <c r="E1085" s="7" t="s">
        <v>3774</v>
      </c>
      <c r="F1085" s="5" t="s">
        <v>3795</v>
      </c>
      <c r="G1085" s="19" t="s">
        <v>3797</v>
      </c>
      <c r="H1085" s="16" t="s">
        <v>1534</v>
      </c>
      <c r="I1085" s="17" t="s">
        <v>84</v>
      </c>
      <c r="J1085" s="9" t="s">
        <v>2912</v>
      </c>
      <c r="K1085" s="9" t="s">
        <v>332</v>
      </c>
      <c r="L1085" s="9" t="s">
        <v>332</v>
      </c>
      <c r="M1085" s="2" t="s">
        <v>86</v>
      </c>
      <c r="N1085" s="2" t="s">
        <v>332</v>
      </c>
      <c r="O1085" s="5">
        <v>1</v>
      </c>
      <c r="P1085" s="4">
        <v>45293</v>
      </c>
      <c r="Q1085" s="4">
        <f>P1085+364</f>
        <v>45657</v>
      </c>
      <c r="R1085" s="2" t="s">
        <v>332</v>
      </c>
      <c r="S1085" s="13" t="s">
        <v>3894</v>
      </c>
      <c r="T1085" s="12">
        <f>8685.6+5428.5</f>
        <v>14114.1</v>
      </c>
      <c r="U1085" s="12">
        <f t="shared" si="71"/>
        <v>14114.1</v>
      </c>
      <c r="V1085" s="13" t="s">
        <v>3953</v>
      </c>
      <c r="W1085" s="13" t="s">
        <v>800</v>
      </c>
      <c r="X1085" s="13" t="s">
        <v>802</v>
      </c>
      <c r="Y1085" s="2" t="s">
        <v>89</v>
      </c>
      <c r="Z1085" s="13" t="s">
        <v>802</v>
      </c>
      <c r="AA1085" s="2" t="s">
        <v>803</v>
      </c>
      <c r="AB1085" s="3">
        <v>45387</v>
      </c>
      <c r="AC1085" s="2" t="s">
        <v>332</v>
      </c>
    </row>
    <row r="1086" spans="1:29" ht="50.1" customHeight="1" x14ac:dyDescent="0.25">
      <c r="A1086" s="2">
        <v>2024</v>
      </c>
      <c r="B1086" s="3">
        <v>45292</v>
      </c>
      <c r="C1086" s="3">
        <v>45382</v>
      </c>
      <c r="D1086" s="2" t="s">
        <v>75</v>
      </c>
      <c r="E1086" s="7" t="s">
        <v>3775</v>
      </c>
      <c r="F1086" s="5" t="s">
        <v>3795</v>
      </c>
      <c r="G1086" s="19" t="s">
        <v>3797</v>
      </c>
      <c r="H1086" s="16" t="s">
        <v>1534</v>
      </c>
      <c r="I1086" s="17" t="s">
        <v>84</v>
      </c>
      <c r="J1086" s="9" t="s">
        <v>3835</v>
      </c>
      <c r="K1086" s="9" t="s">
        <v>332</v>
      </c>
      <c r="L1086" s="9" t="s">
        <v>332</v>
      </c>
      <c r="M1086" s="2" t="s">
        <v>86</v>
      </c>
      <c r="N1086" s="2" t="s">
        <v>332</v>
      </c>
      <c r="O1086" s="5">
        <v>1</v>
      </c>
      <c r="P1086" s="4">
        <v>45293</v>
      </c>
      <c r="Q1086" s="4">
        <f>P1086+364</f>
        <v>45657</v>
      </c>
      <c r="R1086" s="2" t="s">
        <v>332</v>
      </c>
      <c r="S1086" s="13" t="s">
        <v>3895</v>
      </c>
      <c r="T1086" s="12">
        <v>3500</v>
      </c>
      <c r="U1086" s="12">
        <f t="shared" si="71"/>
        <v>3500</v>
      </c>
      <c r="V1086" s="13" t="s">
        <v>3954</v>
      </c>
      <c r="W1086" s="13" t="s">
        <v>800</v>
      </c>
      <c r="X1086" s="13" t="s">
        <v>802</v>
      </c>
      <c r="Y1086" s="2" t="s">
        <v>89</v>
      </c>
      <c r="Z1086" s="13" t="s">
        <v>802</v>
      </c>
      <c r="AA1086" s="2" t="s">
        <v>803</v>
      </c>
      <c r="AB1086" s="3">
        <v>45387</v>
      </c>
      <c r="AC1086" s="2" t="s">
        <v>332</v>
      </c>
    </row>
    <row r="1087" spans="1:29" ht="50.1" customHeight="1" x14ac:dyDescent="0.25">
      <c r="A1087" s="2">
        <v>2024</v>
      </c>
      <c r="B1087" s="3">
        <v>45292</v>
      </c>
      <c r="C1087" s="3">
        <v>45382</v>
      </c>
      <c r="D1087" s="2" t="s">
        <v>75</v>
      </c>
      <c r="E1087" s="7" t="s">
        <v>3776</v>
      </c>
      <c r="F1087" s="5" t="s">
        <v>3795</v>
      </c>
      <c r="G1087" s="19" t="s">
        <v>3797</v>
      </c>
      <c r="H1087" s="16" t="s">
        <v>1534</v>
      </c>
      <c r="I1087" s="17" t="s">
        <v>84</v>
      </c>
      <c r="J1087" s="9" t="s">
        <v>3836</v>
      </c>
      <c r="K1087" s="9" t="s">
        <v>332</v>
      </c>
      <c r="L1087" s="9" t="s">
        <v>332</v>
      </c>
      <c r="M1087" s="2" t="s">
        <v>86</v>
      </c>
      <c r="N1087" s="2" t="s">
        <v>332</v>
      </c>
      <c r="O1087" s="5">
        <v>1</v>
      </c>
      <c r="P1087" s="4">
        <v>45293</v>
      </c>
      <c r="Q1087" s="4">
        <f t="shared" si="70"/>
        <v>45657</v>
      </c>
      <c r="R1087" s="2" t="s">
        <v>332</v>
      </c>
      <c r="S1087" s="13" t="s">
        <v>3896</v>
      </c>
      <c r="T1087" s="12">
        <v>5428.5</v>
      </c>
      <c r="U1087" s="12">
        <f t="shared" si="71"/>
        <v>5428.5</v>
      </c>
      <c r="V1087" s="13" t="s">
        <v>3955</v>
      </c>
      <c r="W1087" s="13" t="s">
        <v>800</v>
      </c>
      <c r="X1087" s="13" t="s">
        <v>802</v>
      </c>
      <c r="Y1087" s="2" t="s">
        <v>89</v>
      </c>
      <c r="Z1087" s="13" t="s">
        <v>802</v>
      </c>
      <c r="AA1087" s="2" t="s">
        <v>803</v>
      </c>
      <c r="AB1087" s="3">
        <v>45387</v>
      </c>
      <c r="AC1087" s="2" t="s">
        <v>332</v>
      </c>
    </row>
    <row r="1088" spans="1:29" ht="50.1" customHeight="1" x14ac:dyDescent="0.25">
      <c r="A1088" s="2">
        <v>2024</v>
      </c>
      <c r="B1088" s="3">
        <v>45292</v>
      </c>
      <c r="C1088" s="3">
        <v>45382</v>
      </c>
      <c r="D1088" s="2" t="s">
        <v>75</v>
      </c>
      <c r="E1088" s="7" t="s">
        <v>3777</v>
      </c>
      <c r="F1088" s="5" t="s">
        <v>3795</v>
      </c>
      <c r="G1088" s="19" t="s">
        <v>3797</v>
      </c>
      <c r="H1088" s="16" t="s">
        <v>1534</v>
      </c>
      <c r="I1088" s="17" t="s">
        <v>84</v>
      </c>
      <c r="J1088" s="9" t="s">
        <v>3837</v>
      </c>
      <c r="K1088" s="9" t="s">
        <v>332</v>
      </c>
      <c r="L1088" s="9" t="s">
        <v>332</v>
      </c>
      <c r="M1088" s="2" t="s">
        <v>86</v>
      </c>
      <c r="N1088" s="2" t="s">
        <v>332</v>
      </c>
      <c r="O1088" s="5">
        <v>1</v>
      </c>
      <c r="P1088" s="4">
        <v>45293</v>
      </c>
      <c r="Q1088" s="4">
        <f>P1088+364</f>
        <v>45657</v>
      </c>
      <c r="R1088" s="2" t="s">
        <v>332</v>
      </c>
      <c r="S1088" s="13" t="s">
        <v>3897</v>
      </c>
      <c r="T1088" s="12">
        <v>16285.5</v>
      </c>
      <c r="U1088" s="12">
        <f t="shared" si="71"/>
        <v>16285.5</v>
      </c>
      <c r="V1088" s="13" t="s">
        <v>3956</v>
      </c>
      <c r="W1088" s="13" t="s">
        <v>800</v>
      </c>
      <c r="X1088" s="13" t="s">
        <v>802</v>
      </c>
      <c r="Y1088" s="2" t="s">
        <v>89</v>
      </c>
      <c r="Z1088" s="13" t="s">
        <v>802</v>
      </c>
      <c r="AA1088" s="2" t="s">
        <v>803</v>
      </c>
      <c r="AB1088" s="3">
        <v>45387</v>
      </c>
      <c r="AC1088" s="2" t="s">
        <v>332</v>
      </c>
    </row>
    <row r="1089" spans="1:29" ht="50.1" customHeight="1" x14ac:dyDescent="0.25">
      <c r="A1089" s="2">
        <v>2024</v>
      </c>
      <c r="B1089" s="3">
        <v>45292</v>
      </c>
      <c r="C1089" s="3">
        <v>45382</v>
      </c>
      <c r="D1089" s="2" t="s">
        <v>75</v>
      </c>
      <c r="E1089" s="7" t="s">
        <v>3778</v>
      </c>
      <c r="F1089" s="5" t="s">
        <v>3795</v>
      </c>
      <c r="G1089" s="19" t="s">
        <v>3797</v>
      </c>
      <c r="H1089" s="16" t="s">
        <v>1534</v>
      </c>
      <c r="I1089" s="17" t="s">
        <v>84</v>
      </c>
      <c r="J1089" s="9" t="s">
        <v>3838</v>
      </c>
      <c r="K1089" s="9" t="s">
        <v>332</v>
      </c>
      <c r="L1089" s="9" t="s">
        <v>332</v>
      </c>
      <c r="M1089" s="2" t="s">
        <v>86</v>
      </c>
      <c r="N1089" s="2" t="s">
        <v>332</v>
      </c>
      <c r="O1089" s="5">
        <v>1</v>
      </c>
      <c r="P1089" s="4">
        <v>45293</v>
      </c>
      <c r="Q1089" s="4">
        <f>P1089+364</f>
        <v>45657</v>
      </c>
      <c r="R1089" s="2" t="s">
        <v>332</v>
      </c>
      <c r="S1089" s="13" t="s">
        <v>3898</v>
      </c>
      <c r="T1089" s="12">
        <v>5428.5</v>
      </c>
      <c r="U1089" s="12">
        <f t="shared" si="71"/>
        <v>5428.5</v>
      </c>
      <c r="V1089" s="13" t="s">
        <v>3957</v>
      </c>
      <c r="W1089" s="13" t="s">
        <v>800</v>
      </c>
      <c r="X1089" s="13" t="s">
        <v>802</v>
      </c>
      <c r="Y1089" s="2" t="s">
        <v>89</v>
      </c>
      <c r="Z1089" s="13" t="s">
        <v>802</v>
      </c>
      <c r="AA1089" s="2" t="s">
        <v>803</v>
      </c>
      <c r="AB1089" s="3">
        <v>45387</v>
      </c>
      <c r="AC1089" s="2" t="s">
        <v>332</v>
      </c>
    </row>
    <row r="1090" spans="1:29" ht="50.1" customHeight="1" x14ac:dyDescent="0.25">
      <c r="A1090" s="2">
        <v>2024</v>
      </c>
      <c r="B1090" s="3">
        <v>45292</v>
      </c>
      <c r="C1090" s="3">
        <v>45382</v>
      </c>
      <c r="D1090" s="2" t="s">
        <v>75</v>
      </c>
      <c r="E1090" s="7" t="s">
        <v>3779</v>
      </c>
      <c r="F1090" s="5" t="s">
        <v>3795</v>
      </c>
      <c r="G1090" s="19" t="s">
        <v>3797</v>
      </c>
      <c r="H1090" s="16" t="s">
        <v>1534</v>
      </c>
      <c r="I1090" s="17" t="s">
        <v>84</v>
      </c>
      <c r="J1090" s="9" t="s">
        <v>3839</v>
      </c>
      <c r="K1090" s="9" t="s">
        <v>332</v>
      </c>
      <c r="L1090" s="9" t="s">
        <v>332</v>
      </c>
      <c r="M1090" s="2" t="s">
        <v>86</v>
      </c>
      <c r="N1090" s="2" t="s">
        <v>332</v>
      </c>
      <c r="O1090" s="5">
        <v>1</v>
      </c>
      <c r="P1090" s="4">
        <v>45293</v>
      </c>
      <c r="Q1090" s="4">
        <f>P1090+364</f>
        <v>45657</v>
      </c>
      <c r="R1090" s="2" t="s">
        <v>332</v>
      </c>
      <c r="S1090" s="13" t="s">
        <v>3899</v>
      </c>
      <c r="T1090" s="12">
        <v>10857</v>
      </c>
      <c r="U1090" s="12">
        <f t="shared" si="71"/>
        <v>10857</v>
      </c>
      <c r="V1090" s="13" t="s">
        <v>3958</v>
      </c>
      <c r="W1090" s="13" t="s">
        <v>800</v>
      </c>
      <c r="X1090" s="13" t="s">
        <v>802</v>
      </c>
      <c r="Y1090" s="2" t="s">
        <v>89</v>
      </c>
      <c r="Z1090" s="13" t="s">
        <v>802</v>
      </c>
      <c r="AA1090" s="2" t="s">
        <v>803</v>
      </c>
      <c r="AB1090" s="3">
        <v>45387</v>
      </c>
      <c r="AC1090" s="2" t="s">
        <v>332</v>
      </c>
    </row>
    <row r="1091" spans="1:29" ht="50.1" customHeight="1" x14ac:dyDescent="0.25">
      <c r="A1091" s="2">
        <v>2024</v>
      </c>
      <c r="B1091" s="3">
        <v>45292</v>
      </c>
      <c r="C1091" s="3">
        <v>45382</v>
      </c>
      <c r="D1091" s="2" t="s">
        <v>75</v>
      </c>
      <c r="E1091" s="7" t="s">
        <v>3780</v>
      </c>
      <c r="F1091" s="5" t="s">
        <v>3795</v>
      </c>
      <c r="G1091" s="19" t="s">
        <v>3797</v>
      </c>
      <c r="H1091" s="16" t="s">
        <v>1534</v>
      </c>
      <c r="I1091" s="17" t="s">
        <v>84</v>
      </c>
      <c r="J1091" s="9" t="s">
        <v>3806</v>
      </c>
      <c r="K1091" s="9" t="s">
        <v>332</v>
      </c>
      <c r="L1091" s="9" t="s">
        <v>332</v>
      </c>
      <c r="M1091" s="2" t="s">
        <v>86</v>
      </c>
      <c r="N1091" s="2" t="s">
        <v>332</v>
      </c>
      <c r="O1091" s="5">
        <v>1</v>
      </c>
      <c r="P1091" s="4">
        <v>45348</v>
      </c>
      <c r="Q1091" s="4">
        <f t="shared" si="70"/>
        <v>45712</v>
      </c>
      <c r="R1091" s="2" t="s">
        <v>332</v>
      </c>
      <c r="S1091" s="13" t="s">
        <v>3900</v>
      </c>
      <c r="T1091" s="12">
        <v>10857</v>
      </c>
      <c r="U1091" s="12">
        <f t="shared" si="71"/>
        <v>10857</v>
      </c>
      <c r="V1091" s="13" t="s">
        <v>3959</v>
      </c>
      <c r="W1091" s="13" t="s">
        <v>800</v>
      </c>
      <c r="X1091" s="13" t="s">
        <v>802</v>
      </c>
      <c r="Y1091" s="2" t="s">
        <v>89</v>
      </c>
      <c r="Z1091" s="13" t="s">
        <v>802</v>
      </c>
      <c r="AA1091" s="2" t="s">
        <v>803</v>
      </c>
      <c r="AB1091" s="3">
        <v>45387</v>
      </c>
      <c r="AC1091" s="2" t="s">
        <v>332</v>
      </c>
    </row>
    <row r="1092" spans="1:29" ht="50.1" customHeight="1" x14ac:dyDescent="0.25">
      <c r="A1092" s="2">
        <v>2024</v>
      </c>
      <c r="B1092" s="3">
        <v>45292</v>
      </c>
      <c r="C1092" s="3">
        <v>45382</v>
      </c>
      <c r="D1092" s="2" t="s">
        <v>75</v>
      </c>
      <c r="E1092" s="7" t="s">
        <v>3781</v>
      </c>
      <c r="F1092" s="5" t="s">
        <v>3795</v>
      </c>
      <c r="G1092" s="19" t="s">
        <v>3797</v>
      </c>
      <c r="H1092" s="16" t="s">
        <v>1534</v>
      </c>
      <c r="I1092" s="17" t="s">
        <v>84</v>
      </c>
      <c r="J1092" s="9" t="s">
        <v>3840</v>
      </c>
      <c r="K1092" s="9" t="s">
        <v>332</v>
      </c>
      <c r="L1092" s="9" t="s">
        <v>332</v>
      </c>
      <c r="M1092" s="2" t="s">
        <v>86</v>
      </c>
      <c r="N1092" s="2" t="s">
        <v>332</v>
      </c>
      <c r="O1092" s="5">
        <v>1</v>
      </c>
      <c r="P1092" s="4">
        <v>45293</v>
      </c>
      <c r="Q1092" s="4">
        <f>P1092+364</f>
        <v>45657</v>
      </c>
      <c r="R1092" s="2" t="s">
        <v>332</v>
      </c>
      <c r="S1092" s="13" t="s">
        <v>3901</v>
      </c>
      <c r="T1092" s="12">
        <v>5428.5</v>
      </c>
      <c r="U1092" s="12">
        <f t="shared" si="71"/>
        <v>5428.5</v>
      </c>
      <c r="V1092" s="13" t="s">
        <v>3960</v>
      </c>
      <c r="W1092" s="13" t="s">
        <v>800</v>
      </c>
      <c r="X1092" s="13" t="s">
        <v>802</v>
      </c>
      <c r="Y1092" s="2" t="s">
        <v>89</v>
      </c>
      <c r="Z1092" s="13" t="s">
        <v>802</v>
      </c>
      <c r="AA1092" s="2" t="s">
        <v>803</v>
      </c>
      <c r="AB1092" s="3">
        <v>45387</v>
      </c>
      <c r="AC1092" s="2" t="s">
        <v>332</v>
      </c>
    </row>
    <row r="1093" spans="1:29" ht="50.1" customHeight="1" x14ac:dyDescent="0.25">
      <c r="A1093" s="2">
        <v>2024</v>
      </c>
      <c r="B1093" s="3">
        <v>45292</v>
      </c>
      <c r="C1093" s="3">
        <v>45382</v>
      </c>
      <c r="D1093" s="2" t="s">
        <v>75</v>
      </c>
      <c r="E1093" s="7" t="s">
        <v>3782</v>
      </c>
      <c r="F1093" s="5" t="s">
        <v>3795</v>
      </c>
      <c r="G1093" s="19" t="s">
        <v>3797</v>
      </c>
      <c r="H1093" s="16" t="s">
        <v>1534</v>
      </c>
      <c r="I1093" s="17" t="s">
        <v>84</v>
      </c>
      <c r="J1093" s="9" t="s">
        <v>3841</v>
      </c>
      <c r="K1093" s="9" t="s">
        <v>332</v>
      </c>
      <c r="L1093" s="9" t="s">
        <v>332</v>
      </c>
      <c r="M1093" s="2" t="s">
        <v>86</v>
      </c>
      <c r="N1093" s="2" t="s">
        <v>332</v>
      </c>
      <c r="O1093" s="5">
        <v>1</v>
      </c>
      <c r="P1093" s="4">
        <v>45293</v>
      </c>
      <c r="Q1093" s="4">
        <f>P1093+364</f>
        <v>45657</v>
      </c>
      <c r="R1093" s="2" t="s">
        <v>332</v>
      </c>
      <c r="S1093" s="13" t="s">
        <v>3902</v>
      </c>
      <c r="T1093" s="12">
        <v>10857</v>
      </c>
      <c r="U1093" s="12">
        <f t="shared" si="71"/>
        <v>10857</v>
      </c>
      <c r="V1093" s="13" t="s">
        <v>3961</v>
      </c>
      <c r="W1093" s="13" t="s">
        <v>800</v>
      </c>
      <c r="X1093" s="13" t="s">
        <v>802</v>
      </c>
      <c r="Y1093" s="2" t="s">
        <v>89</v>
      </c>
      <c r="Z1093" s="13" t="s">
        <v>802</v>
      </c>
      <c r="AA1093" s="2" t="s">
        <v>803</v>
      </c>
      <c r="AB1093" s="3">
        <v>45387</v>
      </c>
      <c r="AC1093" s="2" t="s">
        <v>332</v>
      </c>
    </row>
    <row r="1094" spans="1:29" ht="50.1" customHeight="1" x14ac:dyDescent="0.25">
      <c r="A1094" s="2">
        <v>2024</v>
      </c>
      <c r="B1094" s="3">
        <v>45292</v>
      </c>
      <c r="C1094" s="3">
        <v>45382</v>
      </c>
      <c r="D1094" s="2" t="s">
        <v>75</v>
      </c>
      <c r="E1094" s="7" t="s">
        <v>3783</v>
      </c>
      <c r="F1094" s="5" t="s">
        <v>3795</v>
      </c>
      <c r="G1094" s="19" t="s">
        <v>3797</v>
      </c>
      <c r="H1094" s="16" t="s">
        <v>1534</v>
      </c>
      <c r="I1094" s="17" t="s">
        <v>84</v>
      </c>
      <c r="J1094" s="9" t="s">
        <v>3842</v>
      </c>
      <c r="K1094" s="9" t="s">
        <v>332</v>
      </c>
      <c r="L1094" s="9" t="s">
        <v>332</v>
      </c>
      <c r="M1094" s="2" t="s">
        <v>86</v>
      </c>
      <c r="N1094" s="2" t="s">
        <v>332</v>
      </c>
      <c r="O1094" s="5">
        <v>1</v>
      </c>
      <c r="P1094" s="4">
        <v>45293</v>
      </c>
      <c r="Q1094" s="4">
        <f>P1094+364</f>
        <v>45657</v>
      </c>
      <c r="R1094" s="2" t="s">
        <v>332</v>
      </c>
      <c r="S1094" s="13" t="s">
        <v>3903</v>
      </c>
      <c r="T1094" s="12">
        <v>2000</v>
      </c>
      <c r="U1094" s="12">
        <f t="shared" si="71"/>
        <v>2000</v>
      </c>
      <c r="V1094" s="13" t="s">
        <v>3962</v>
      </c>
      <c r="W1094" s="13" t="s">
        <v>800</v>
      </c>
      <c r="X1094" s="13" t="s">
        <v>802</v>
      </c>
      <c r="Y1094" s="2" t="s">
        <v>89</v>
      </c>
      <c r="Z1094" s="13" t="s">
        <v>802</v>
      </c>
      <c r="AA1094" s="2" t="s">
        <v>803</v>
      </c>
      <c r="AB1094" s="3">
        <v>45387</v>
      </c>
      <c r="AC1094" s="2" t="s">
        <v>332</v>
      </c>
    </row>
    <row r="1095" spans="1:29" ht="50.1" customHeight="1" x14ac:dyDescent="0.25">
      <c r="A1095" s="2">
        <v>2024</v>
      </c>
      <c r="B1095" s="3">
        <v>45292</v>
      </c>
      <c r="C1095" s="3">
        <v>45382</v>
      </c>
      <c r="D1095" s="2" t="s">
        <v>75</v>
      </c>
      <c r="E1095" s="7" t="s">
        <v>3784</v>
      </c>
      <c r="F1095" s="5" t="s">
        <v>3795</v>
      </c>
      <c r="G1095" s="19" t="s">
        <v>3797</v>
      </c>
      <c r="H1095" s="16" t="s">
        <v>1534</v>
      </c>
      <c r="I1095" s="17" t="s">
        <v>84</v>
      </c>
      <c r="J1095" s="9" t="s">
        <v>3843</v>
      </c>
      <c r="K1095" s="9" t="s">
        <v>332</v>
      </c>
      <c r="L1095" s="9" t="s">
        <v>332</v>
      </c>
      <c r="M1095" s="2" t="s">
        <v>86</v>
      </c>
      <c r="N1095" s="2" t="s">
        <v>332</v>
      </c>
      <c r="O1095" s="5">
        <v>1</v>
      </c>
      <c r="P1095" s="4">
        <v>45350</v>
      </c>
      <c r="Q1095" s="4">
        <f t="shared" si="70"/>
        <v>45714</v>
      </c>
      <c r="R1095" s="2" t="s">
        <v>332</v>
      </c>
      <c r="S1095" s="13" t="s">
        <v>3904</v>
      </c>
      <c r="T1095" s="12">
        <v>106155</v>
      </c>
      <c r="U1095" s="12">
        <f t="shared" si="71"/>
        <v>106155</v>
      </c>
      <c r="V1095" s="13" t="s">
        <v>3963</v>
      </c>
      <c r="W1095" s="13" t="s">
        <v>800</v>
      </c>
      <c r="X1095" s="13" t="s">
        <v>802</v>
      </c>
      <c r="Y1095" s="2" t="s">
        <v>89</v>
      </c>
      <c r="Z1095" s="13" t="s">
        <v>802</v>
      </c>
      <c r="AA1095" s="2" t="s">
        <v>803</v>
      </c>
      <c r="AB1095" s="3">
        <v>45387</v>
      </c>
      <c r="AC1095" s="2" t="s">
        <v>332</v>
      </c>
    </row>
    <row r="1096" spans="1:29" ht="50.1" customHeight="1" x14ac:dyDescent="0.25">
      <c r="A1096" s="2">
        <v>2024</v>
      </c>
      <c r="B1096" s="3">
        <v>45292</v>
      </c>
      <c r="C1096" s="3">
        <v>45382</v>
      </c>
      <c r="D1096" s="2" t="s">
        <v>75</v>
      </c>
      <c r="E1096" s="7" t="s">
        <v>3785</v>
      </c>
      <c r="F1096" s="5" t="s">
        <v>3795</v>
      </c>
      <c r="G1096" s="19" t="s">
        <v>3797</v>
      </c>
      <c r="H1096" s="16" t="s">
        <v>1534</v>
      </c>
      <c r="I1096" s="17" t="s">
        <v>84</v>
      </c>
      <c r="J1096" s="9" t="s">
        <v>3844</v>
      </c>
      <c r="K1096" s="9" t="s">
        <v>332</v>
      </c>
      <c r="L1096" s="9" t="s">
        <v>332</v>
      </c>
      <c r="M1096" s="2" t="s">
        <v>86</v>
      </c>
      <c r="N1096" s="2" t="s">
        <v>332</v>
      </c>
      <c r="O1096" s="5">
        <v>1</v>
      </c>
      <c r="P1096" s="4">
        <v>45293</v>
      </c>
      <c r="Q1096" s="4">
        <f>P1096+364</f>
        <v>45657</v>
      </c>
      <c r="R1096" s="2" t="s">
        <v>332</v>
      </c>
      <c r="S1096" s="13" t="s">
        <v>3905</v>
      </c>
      <c r="T1096" s="12">
        <v>5000</v>
      </c>
      <c r="U1096" s="12">
        <f t="shared" si="71"/>
        <v>5000</v>
      </c>
      <c r="V1096" s="13" t="s">
        <v>3964</v>
      </c>
      <c r="W1096" s="13" t="s">
        <v>800</v>
      </c>
      <c r="X1096" s="13" t="s">
        <v>802</v>
      </c>
      <c r="Y1096" s="2" t="s">
        <v>89</v>
      </c>
      <c r="Z1096" s="13" t="s">
        <v>802</v>
      </c>
      <c r="AA1096" s="2" t="s">
        <v>803</v>
      </c>
      <c r="AB1096" s="3">
        <v>45387</v>
      </c>
      <c r="AC1096" s="2" t="s">
        <v>332</v>
      </c>
    </row>
    <row r="1097" spans="1:29" ht="50.1" customHeight="1" x14ac:dyDescent="0.25">
      <c r="A1097" s="2">
        <v>2024</v>
      </c>
      <c r="B1097" s="3">
        <v>45292</v>
      </c>
      <c r="C1097" s="3">
        <v>45382</v>
      </c>
      <c r="D1097" s="2" t="s">
        <v>75</v>
      </c>
      <c r="E1097" s="7" t="s">
        <v>3786</v>
      </c>
      <c r="F1097" s="5" t="s">
        <v>3795</v>
      </c>
      <c r="G1097" s="19" t="s">
        <v>3797</v>
      </c>
      <c r="H1097" s="16" t="s">
        <v>1534</v>
      </c>
      <c r="I1097" s="17" t="s">
        <v>84</v>
      </c>
      <c r="J1097" s="9" t="s">
        <v>3845</v>
      </c>
      <c r="K1097" s="9" t="s">
        <v>332</v>
      </c>
      <c r="L1097" s="9" t="s">
        <v>332</v>
      </c>
      <c r="M1097" s="2" t="s">
        <v>86</v>
      </c>
      <c r="N1097" s="2" t="s">
        <v>332</v>
      </c>
      <c r="O1097" s="5">
        <v>1</v>
      </c>
      <c r="P1097" s="4">
        <v>45293</v>
      </c>
      <c r="Q1097" s="4">
        <f>P1097+364</f>
        <v>45657</v>
      </c>
      <c r="R1097" s="2" t="s">
        <v>332</v>
      </c>
      <c r="S1097" s="13" t="s">
        <v>3906</v>
      </c>
      <c r="T1097" s="12">
        <v>5000</v>
      </c>
      <c r="U1097" s="12">
        <f t="shared" si="71"/>
        <v>5000</v>
      </c>
      <c r="V1097" s="13" t="s">
        <v>3965</v>
      </c>
      <c r="W1097" s="13" t="s">
        <v>800</v>
      </c>
      <c r="X1097" s="13" t="s">
        <v>802</v>
      </c>
      <c r="Y1097" s="2" t="s">
        <v>89</v>
      </c>
      <c r="Z1097" s="13" t="s">
        <v>802</v>
      </c>
      <c r="AA1097" s="2" t="s">
        <v>803</v>
      </c>
      <c r="AB1097" s="3">
        <v>45387</v>
      </c>
      <c r="AC1097" s="2" t="s">
        <v>332</v>
      </c>
    </row>
    <row r="1098" spans="1:29" ht="50.1" customHeight="1" x14ac:dyDescent="0.25">
      <c r="A1098" s="2">
        <v>2024</v>
      </c>
      <c r="B1098" s="3">
        <v>45292</v>
      </c>
      <c r="C1098" s="3">
        <v>45382</v>
      </c>
      <c r="D1098" s="2" t="s">
        <v>75</v>
      </c>
      <c r="E1098" s="7" t="s">
        <v>3787</v>
      </c>
      <c r="F1098" s="5" t="s">
        <v>3795</v>
      </c>
      <c r="G1098" s="19" t="s">
        <v>3797</v>
      </c>
      <c r="H1098" s="16" t="s">
        <v>1534</v>
      </c>
      <c r="I1098" s="17" t="s">
        <v>84</v>
      </c>
      <c r="J1098" s="9" t="s">
        <v>3846</v>
      </c>
      <c r="K1098" s="9" t="s">
        <v>332</v>
      </c>
      <c r="L1098" s="9" t="s">
        <v>332</v>
      </c>
      <c r="M1098" s="2" t="s">
        <v>86</v>
      </c>
      <c r="N1098" s="2" t="s">
        <v>332</v>
      </c>
      <c r="O1098" s="5">
        <v>1</v>
      </c>
      <c r="P1098" s="4">
        <v>45293</v>
      </c>
      <c r="Q1098" s="4">
        <f t="shared" ref="Q1098:Q1102" si="72">P1098+364</f>
        <v>45657</v>
      </c>
      <c r="R1098" s="2" t="s">
        <v>332</v>
      </c>
      <c r="S1098" s="13" t="s">
        <v>3907</v>
      </c>
      <c r="T1098" s="12">
        <v>108570</v>
      </c>
      <c r="U1098" s="12">
        <f t="shared" si="71"/>
        <v>108570</v>
      </c>
      <c r="V1098" s="13" t="s">
        <v>3966</v>
      </c>
      <c r="W1098" s="13" t="s">
        <v>800</v>
      </c>
      <c r="X1098" s="13" t="s">
        <v>802</v>
      </c>
      <c r="Y1098" s="2" t="s">
        <v>89</v>
      </c>
      <c r="Z1098" s="13" t="s">
        <v>802</v>
      </c>
      <c r="AA1098" s="2" t="s">
        <v>803</v>
      </c>
      <c r="AB1098" s="3">
        <v>45387</v>
      </c>
      <c r="AC1098" s="2" t="s">
        <v>332</v>
      </c>
    </row>
    <row r="1099" spans="1:29" ht="50.1" customHeight="1" x14ac:dyDescent="0.25">
      <c r="A1099" s="2">
        <v>2024</v>
      </c>
      <c r="B1099" s="3">
        <v>45292</v>
      </c>
      <c r="C1099" s="3">
        <v>45382</v>
      </c>
      <c r="D1099" s="2" t="s">
        <v>75</v>
      </c>
      <c r="E1099" s="7" t="s">
        <v>3788</v>
      </c>
      <c r="F1099" s="5" t="s">
        <v>3795</v>
      </c>
      <c r="G1099" s="19" t="s">
        <v>3797</v>
      </c>
      <c r="H1099" s="16" t="s">
        <v>1534</v>
      </c>
      <c r="I1099" s="17" t="s">
        <v>84</v>
      </c>
      <c r="J1099" s="9" t="s">
        <v>3847</v>
      </c>
      <c r="K1099" s="9" t="s">
        <v>332</v>
      </c>
      <c r="L1099" s="9" t="s">
        <v>332</v>
      </c>
      <c r="M1099" s="2" t="s">
        <v>86</v>
      </c>
      <c r="N1099" s="2" t="s">
        <v>332</v>
      </c>
      <c r="O1099" s="5">
        <v>1</v>
      </c>
      <c r="P1099" s="4">
        <v>45293</v>
      </c>
      <c r="Q1099" s="4">
        <f>P1099+364</f>
        <v>45657</v>
      </c>
      <c r="R1099" s="2" t="s">
        <v>332</v>
      </c>
      <c r="S1099" s="13" t="s">
        <v>3908</v>
      </c>
      <c r="T1099" s="12">
        <v>5428.5</v>
      </c>
      <c r="U1099" s="12">
        <f>T1099</f>
        <v>5428.5</v>
      </c>
      <c r="V1099" s="13" t="s">
        <v>3967</v>
      </c>
      <c r="W1099" s="13" t="s">
        <v>800</v>
      </c>
      <c r="X1099" s="13" t="s">
        <v>802</v>
      </c>
      <c r="Y1099" s="2" t="s">
        <v>89</v>
      </c>
      <c r="Z1099" s="13" t="s">
        <v>802</v>
      </c>
      <c r="AA1099" s="2" t="s">
        <v>803</v>
      </c>
      <c r="AB1099" s="3">
        <v>45387</v>
      </c>
      <c r="AC1099" s="2" t="s">
        <v>332</v>
      </c>
    </row>
    <row r="1100" spans="1:29" ht="50.1" customHeight="1" x14ac:dyDescent="0.25">
      <c r="A1100" s="2">
        <v>2024</v>
      </c>
      <c r="B1100" s="3">
        <v>45292</v>
      </c>
      <c r="C1100" s="3">
        <v>45382</v>
      </c>
      <c r="D1100" s="2" t="s">
        <v>75</v>
      </c>
      <c r="E1100" s="7" t="s">
        <v>3789</v>
      </c>
      <c r="F1100" s="5" t="s">
        <v>3795</v>
      </c>
      <c r="G1100" s="19" t="s">
        <v>3797</v>
      </c>
      <c r="H1100" s="16" t="s">
        <v>1534</v>
      </c>
      <c r="I1100" s="17" t="s">
        <v>84</v>
      </c>
      <c r="J1100" s="9" t="s">
        <v>3848</v>
      </c>
      <c r="K1100" s="9" t="s">
        <v>332</v>
      </c>
      <c r="L1100" s="9" t="s">
        <v>332</v>
      </c>
      <c r="M1100" s="2" t="s">
        <v>86</v>
      </c>
      <c r="N1100" s="2" t="s">
        <v>332</v>
      </c>
      <c r="O1100" s="5">
        <v>1</v>
      </c>
      <c r="P1100" s="4">
        <v>45293</v>
      </c>
      <c r="Q1100" s="4">
        <f t="shared" si="72"/>
        <v>45657</v>
      </c>
      <c r="R1100" s="2" t="s">
        <v>332</v>
      </c>
      <c r="S1100" s="13" t="s">
        <v>3909</v>
      </c>
      <c r="T1100" s="12">
        <v>5428.5</v>
      </c>
      <c r="U1100" s="12">
        <f t="shared" ref="U1100:U1105" si="73">T1100</f>
        <v>5428.5</v>
      </c>
      <c r="V1100" s="13" t="s">
        <v>3968</v>
      </c>
      <c r="W1100" s="13" t="s">
        <v>800</v>
      </c>
      <c r="X1100" s="13" t="s">
        <v>802</v>
      </c>
      <c r="Y1100" s="2" t="s">
        <v>89</v>
      </c>
      <c r="Z1100" s="13" t="s">
        <v>802</v>
      </c>
      <c r="AA1100" s="2" t="s">
        <v>803</v>
      </c>
      <c r="AB1100" s="3">
        <v>45387</v>
      </c>
      <c r="AC1100" s="2" t="s">
        <v>332</v>
      </c>
    </row>
    <row r="1101" spans="1:29" ht="50.1" customHeight="1" x14ac:dyDescent="0.25">
      <c r="A1101" s="2">
        <v>2024</v>
      </c>
      <c r="B1101" s="3">
        <v>45292</v>
      </c>
      <c r="C1101" s="3">
        <v>45382</v>
      </c>
      <c r="D1101" s="2" t="s">
        <v>75</v>
      </c>
      <c r="E1101" s="7" t="s">
        <v>3790</v>
      </c>
      <c r="F1101" s="5" t="s">
        <v>3795</v>
      </c>
      <c r="G1101" s="19" t="s">
        <v>3797</v>
      </c>
      <c r="H1101" s="16" t="s">
        <v>1534</v>
      </c>
      <c r="I1101" s="17" t="s">
        <v>84</v>
      </c>
      <c r="J1101" s="9" t="s">
        <v>3849</v>
      </c>
      <c r="K1101" s="9" t="s">
        <v>408</v>
      </c>
      <c r="L1101" s="9" t="s">
        <v>352</v>
      </c>
      <c r="M1101" s="2" t="s">
        <v>86</v>
      </c>
      <c r="N1101" s="2" t="s">
        <v>332</v>
      </c>
      <c r="O1101" s="5">
        <v>1</v>
      </c>
      <c r="P1101" s="4">
        <v>45293</v>
      </c>
      <c r="Q1101" s="4">
        <f t="shared" si="72"/>
        <v>45657</v>
      </c>
      <c r="R1101" s="2" t="s">
        <v>332</v>
      </c>
      <c r="S1101" s="13" t="s">
        <v>3910</v>
      </c>
      <c r="T1101" s="12">
        <v>3257.1</v>
      </c>
      <c r="U1101" s="12">
        <f t="shared" si="73"/>
        <v>3257.1</v>
      </c>
      <c r="V1101" s="13" t="s">
        <v>3969</v>
      </c>
      <c r="W1101" s="13" t="s">
        <v>800</v>
      </c>
      <c r="X1101" s="13" t="s">
        <v>802</v>
      </c>
      <c r="Y1101" s="2" t="s">
        <v>89</v>
      </c>
      <c r="Z1101" s="13" t="s">
        <v>802</v>
      </c>
      <c r="AA1101" s="2" t="s">
        <v>803</v>
      </c>
      <c r="AB1101" s="3">
        <v>45387</v>
      </c>
      <c r="AC1101" s="2" t="s">
        <v>332</v>
      </c>
    </row>
    <row r="1102" spans="1:29" ht="50.1" customHeight="1" x14ac:dyDescent="0.25">
      <c r="A1102" s="2">
        <v>2024</v>
      </c>
      <c r="B1102" s="3">
        <v>45292</v>
      </c>
      <c r="C1102" s="3">
        <v>45382</v>
      </c>
      <c r="D1102" s="2" t="s">
        <v>75</v>
      </c>
      <c r="E1102" s="7" t="s">
        <v>3791</v>
      </c>
      <c r="F1102" s="5" t="s">
        <v>3795</v>
      </c>
      <c r="G1102" s="19" t="s">
        <v>3797</v>
      </c>
      <c r="H1102" s="16" t="s">
        <v>1534</v>
      </c>
      <c r="I1102" s="17" t="s">
        <v>84</v>
      </c>
      <c r="J1102" s="9" t="s">
        <v>3850</v>
      </c>
      <c r="K1102" s="9" t="s">
        <v>332</v>
      </c>
      <c r="L1102" s="9" t="s">
        <v>332</v>
      </c>
      <c r="M1102" s="2" t="s">
        <v>86</v>
      </c>
      <c r="N1102" s="2" t="s">
        <v>332</v>
      </c>
      <c r="O1102" s="5">
        <v>1</v>
      </c>
      <c r="P1102" s="4">
        <v>45293</v>
      </c>
      <c r="Q1102" s="4">
        <f t="shared" si="72"/>
        <v>45657</v>
      </c>
      <c r="R1102" s="2" t="s">
        <v>332</v>
      </c>
      <c r="S1102" s="13" t="s">
        <v>3911</v>
      </c>
      <c r="T1102" s="12">
        <v>3908.52</v>
      </c>
      <c r="U1102" s="12">
        <f t="shared" si="73"/>
        <v>3908.52</v>
      </c>
      <c r="V1102" s="13" t="s">
        <v>3970</v>
      </c>
      <c r="W1102" s="13" t="s">
        <v>800</v>
      </c>
      <c r="X1102" s="13" t="s">
        <v>802</v>
      </c>
      <c r="Y1102" s="2" t="s">
        <v>89</v>
      </c>
      <c r="Z1102" s="13" t="s">
        <v>802</v>
      </c>
      <c r="AA1102" s="2" t="s">
        <v>803</v>
      </c>
      <c r="AB1102" s="3">
        <v>45387</v>
      </c>
      <c r="AC1102" s="2" t="s">
        <v>332</v>
      </c>
    </row>
    <row r="1103" spans="1:29" ht="50.1" customHeight="1" x14ac:dyDescent="0.25">
      <c r="A1103" s="2">
        <v>2024</v>
      </c>
      <c r="B1103" s="3">
        <v>45292</v>
      </c>
      <c r="C1103" s="3">
        <v>45382</v>
      </c>
      <c r="D1103" s="2" t="s">
        <v>75</v>
      </c>
      <c r="E1103" s="7" t="s">
        <v>3792</v>
      </c>
      <c r="F1103" s="5" t="s">
        <v>3795</v>
      </c>
      <c r="G1103" s="19" t="s">
        <v>3797</v>
      </c>
      <c r="H1103" s="16" t="s">
        <v>1534</v>
      </c>
      <c r="I1103" s="17" t="s">
        <v>84</v>
      </c>
      <c r="J1103" s="9" t="s">
        <v>3851</v>
      </c>
      <c r="K1103" s="9" t="s">
        <v>332</v>
      </c>
      <c r="L1103" s="9" t="s">
        <v>332</v>
      </c>
      <c r="M1103" s="2" t="s">
        <v>86</v>
      </c>
      <c r="N1103" s="2" t="s">
        <v>332</v>
      </c>
      <c r="O1103" s="5">
        <v>1</v>
      </c>
      <c r="P1103" s="4">
        <v>45231</v>
      </c>
      <c r="Q1103" s="4">
        <f>P1103+396</f>
        <v>45627</v>
      </c>
      <c r="R1103" s="2" t="s">
        <v>332</v>
      </c>
      <c r="S1103" s="13" t="s">
        <v>3912</v>
      </c>
      <c r="T1103" s="12">
        <f>3319.68+3474.24</f>
        <v>6793.92</v>
      </c>
      <c r="U1103" s="12">
        <f t="shared" si="73"/>
        <v>6793.92</v>
      </c>
      <c r="V1103" s="13" t="s">
        <v>3971</v>
      </c>
      <c r="W1103" s="13" t="s">
        <v>800</v>
      </c>
      <c r="X1103" s="13" t="s">
        <v>802</v>
      </c>
      <c r="Y1103" s="2" t="s">
        <v>89</v>
      </c>
      <c r="Z1103" s="13" t="s">
        <v>802</v>
      </c>
      <c r="AA1103" s="2" t="s">
        <v>803</v>
      </c>
      <c r="AB1103" s="3">
        <v>45387</v>
      </c>
      <c r="AC1103" s="2" t="s">
        <v>332</v>
      </c>
    </row>
    <row r="1104" spans="1:29" ht="30" customHeight="1" x14ac:dyDescent="0.25">
      <c r="A1104" s="2">
        <v>2024</v>
      </c>
      <c r="B1104" s="3">
        <v>45292</v>
      </c>
      <c r="C1104" s="3">
        <v>45382</v>
      </c>
      <c r="D1104" s="2" t="s">
        <v>75</v>
      </c>
      <c r="E1104" s="7" t="s">
        <v>3972</v>
      </c>
      <c r="F1104" s="5" t="s">
        <v>4016</v>
      </c>
      <c r="G1104" s="16" t="s">
        <v>322</v>
      </c>
      <c r="H1104" s="16" t="s">
        <v>1534</v>
      </c>
      <c r="I1104" s="17" t="s">
        <v>84</v>
      </c>
      <c r="J1104" s="9" t="s">
        <v>4017</v>
      </c>
      <c r="K1104" s="9" t="s">
        <v>345</v>
      </c>
      <c r="L1104" s="9" t="s">
        <v>4018</v>
      </c>
      <c r="M1104" s="2" t="s">
        <v>86</v>
      </c>
      <c r="N1104" s="2" t="s">
        <v>332</v>
      </c>
      <c r="O1104" s="5">
        <v>1</v>
      </c>
      <c r="P1104" s="4">
        <v>45027</v>
      </c>
      <c r="Q1104" s="4">
        <f>P1104</f>
        <v>45027</v>
      </c>
      <c r="R1104" s="2" t="s">
        <v>332</v>
      </c>
      <c r="S1104" s="13" t="s">
        <v>4024</v>
      </c>
      <c r="T1104" s="12">
        <v>90</v>
      </c>
      <c r="U1104" s="12">
        <f t="shared" si="73"/>
        <v>90</v>
      </c>
      <c r="V1104" s="13" t="s">
        <v>4068</v>
      </c>
      <c r="W1104" s="13" t="s">
        <v>800</v>
      </c>
      <c r="X1104" s="13" t="s">
        <v>802</v>
      </c>
      <c r="Y1104" s="2" t="s">
        <v>89</v>
      </c>
      <c r="Z1104" s="13" t="s">
        <v>802</v>
      </c>
      <c r="AA1104" s="2" t="s">
        <v>803</v>
      </c>
      <c r="AB1104" s="3">
        <v>45387</v>
      </c>
      <c r="AC1104" s="2" t="s">
        <v>332</v>
      </c>
    </row>
    <row r="1105" spans="1:29" ht="30" customHeight="1" x14ac:dyDescent="0.25">
      <c r="A1105" s="2">
        <v>2024</v>
      </c>
      <c r="B1105" s="3">
        <v>45292</v>
      </c>
      <c r="C1105" s="3">
        <v>45382</v>
      </c>
      <c r="D1105" s="2" t="s">
        <v>75</v>
      </c>
      <c r="E1105" s="7" t="s">
        <v>3973</v>
      </c>
      <c r="F1105" s="5" t="s">
        <v>4016</v>
      </c>
      <c r="G1105" s="16" t="s">
        <v>322</v>
      </c>
      <c r="H1105" s="16" t="s">
        <v>1534</v>
      </c>
      <c r="I1105" s="17" t="s">
        <v>84</v>
      </c>
      <c r="J1105" s="9" t="s">
        <v>4017</v>
      </c>
      <c r="K1105" s="9" t="s">
        <v>345</v>
      </c>
      <c r="L1105" s="9" t="s">
        <v>4018</v>
      </c>
      <c r="M1105" s="2" t="s">
        <v>86</v>
      </c>
      <c r="N1105" s="2" t="s">
        <v>332</v>
      </c>
      <c r="O1105" s="5">
        <v>1</v>
      </c>
      <c r="P1105" s="4">
        <v>45027</v>
      </c>
      <c r="Q1105" s="4">
        <f>P1105</f>
        <v>45027</v>
      </c>
      <c r="R1105" s="2" t="s">
        <v>332</v>
      </c>
      <c r="S1105" s="13" t="s">
        <v>4025</v>
      </c>
      <c r="T1105" s="12">
        <v>90</v>
      </c>
      <c r="U1105" s="12">
        <f t="shared" si="73"/>
        <v>90</v>
      </c>
      <c r="V1105" s="13" t="s">
        <v>4069</v>
      </c>
      <c r="W1105" s="13" t="s">
        <v>800</v>
      </c>
      <c r="X1105" s="13" t="s">
        <v>802</v>
      </c>
      <c r="Y1105" s="2" t="s">
        <v>89</v>
      </c>
      <c r="Z1105" s="13" t="s">
        <v>802</v>
      </c>
      <c r="AA1105" s="2" t="s">
        <v>803</v>
      </c>
      <c r="AB1105" s="3">
        <v>45387</v>
      </c>
      <c r="AC1105" s="2" t="s">
        <v>332</v>
      </c>
    </row>
    <row r="1106" spans="1:29" ht="30" customHeight="1" x14ac:dyDescent="0.25">
      <c r="A1106" s="2">
        <v>2024</v>
      </c>
      <c r="B1106" s="3">
        <v>45292</v>
      </c>
      <c r="C1106" s="3">
        <v>45382</v>
      </c>
      <c r="D1106" s="2" t="s">
        <v>75</v>
      </c>
      <c r="E1106" s="7" t="s">
        <v>3974</v>
      </c>
      <c r="F1106" s="5" t="s">
        <v>4016</v>
      </c>
      <c r="G1106" s="16" t="s">
        <v>322</v>
      </c>
      <c r="H1106" s="16" t="s">
        <v>1534</v>
      </c>
      <c r="I1106" s="17" t="s">
        <v>84</v>
      </c>
      <c r="J1106" s="9" t="s">
        <v>372</v>
      </c>
      <c r="K1106" s="9" t="s">
        <v>334</v>
      </c>
      <c r="L1106" s="9" t="s">
        <v>373</v>
      </c>
      <c r="M1106" s="2" t="s">
        <v>86</v>
      </c>
      <c r="N1106" s="2" t="s">
        <v>332</v>
      </c>
      <c r="O1106" s="5">
        <v>1</v>
      </c>
      <c r="P1106" s="4">
        <v>44680</v>
      </c>
      <c r="Q1106" s="4">
        <f>P1106</f>
        <v>44680</v>
      </c>
      <c r="R1106" s="2" t="s">
        <v>332</v>
      </c>
      <c r="S1106" s="13" t="s">
        <v>4026</v>
      </c>
      <c r="T1106" s="12">
        <v>90</v>
      </c>
      <c r="U1106" s="12">
        <f>T1106</f>
        <v>90</v>
      </c>
      <c r="V1106" s="13" t="s">
        <v>4070</v>
      </c>
      <c r="W1106" s="13" t="s">
        <v>800</v>
      </c>
      <c r="X1106" s="13" t="s">
        <v>802</v>
      </c>
      <c r="Y1106" s="2" t="s">
        <v>89</v>
      </c>
      <c r="Z1106" s="13" t="s">
        <v>802</v>
      </c>
      <c r="AA1106" s="2" t="s">
        <v>803</v>
      </c>
      <c r="AB1106" s="3">
        <v>45387</v>
      </c>
      <c r="AC1106" s="2" t="s">
        <v>332</v>
      </c>
    </row>
    <row r="1107" spans="1:29" ht="30" customHeight="1" x14ac:dyDescent="0.25">
      <c r="A1107" s="2">
        <v>2024</v>
      </c>
      <c r="B1107" s="3">
        <v>45292</v>
      </c>
      <c r="C1107" s="3">
        <v>45382</v>
      </c>
      <c r="D1107" s="2" t="s">
        <v>75</v>
      </c>
      <c r="E1107" s="7" t="s">
        <v>3975</v>
      </c>
      <c r="F1107" s="5" t="s">
        <v>4016</v>
      </c>
      <c r="G1107" s="16" t="s">
        <v>322</v>
      </c>
      <c r="H1107" s="16" t="s">
        <v>1534</v>
      </c>
      <c r="I1107" s="17" t="s">
        <v>84</v>
      </c>
      <c r="J1107" s="9" t="s">
        <v>370</v>
      </c>
      <c r="K1107" s="9" t="s">
        <v>365</v>
      </c>
      <c r="L1107" s="9" t="s">
        <v>371</v>
      </c>
      <c r="M1107" s="2" t="s">
        <v>86</v>
      </c>
      <c r="N1107" s="2" t="s">
        <v>332</v>
      </c>
      <c r="O1107" s="5">
        <v>1</v>
      </c>
      <c r="P1107" s="4">
        <v>45299</v>
      </c>
      <c r="Q1107" s="4">
        <f t="shared" ref="Q1107:Q1147" si="74">P1107</f>
        <v>45299</v>
      </c>
      <c r="R1107" s="2" t="s">
        <v>332</v>
      </c>
      <c r="S1107" s="13" t="s">
        <v>4027</v>
      </c>
      <c r="T1107" s="12">
        <v>90</v>
      </c>
      <c r="U1107" s="12">
        <f t="shared" ref="U1107:U1170" si="75">T1107</f>
        <v>90</v>
      </c>
      <c r="V1107" s="13" t="s">
        <v>3527</v>
      </c>
      <c r="W1107" s="13" t="s">
        <v>800</v>
      </c>
      <c r="X1107" s="13" t="s">
        <v>802</v>
      </c>
      <c r="Y1107" s="2" t="s">
        <v>89</v>
      </c>
      <c r="Z1107" s="13" t="s">
        <v>802</v>
      </c>
      <c r="AA1107" s="2" t="s">
        <v>803</v>
      </c>
      <c r="AB1107" s="3">
        <v>45387</v>
      </c>
      <c r="AC1107" s="2" t="s">
        <v>332</v>
      </c>
    </row>
    <row r="1108" spans="1:29" ht="30" customHeight="1" x14ac:dyDescent="0.25">
      <c r="A1108" s="2">
        <v>2024</v>
      </c>
      <c r="B1108" s="3">
        <v>45292</v>
      </c>
      <c r="C1108" s="3">
        <v>45382</v>
      </c>
      <c r="D1108" s="2" t="s">
        <v>75</v>
      </c>
      <c r="E1108" s="7" t="s">
        <v>3976</v>
      </c>
      <c r="F1108" s="5" t="s">
        <v>4016</v>
      </c>
      <c r="G1108" s="16" t="s">
        <v>322</v>
      </c>
      <c r="H1108" s="16" t="s">
        <v>1534</v>
      </c>
      <c r="I1108" s="17" t="s">
        <v>84</v>
      </c>
      <c r="J1108" s="9" t="s">
        <v>4019</v>
      </c>
      <c r="K1108" s="9" t="s">
        <v>332</v>
      </c>
      <c r="L1108" s="9" t="s">
        <v>332</v>
      </c>
      <c r="M1108" s="2" t="s">
        <v>86</v>
      </c>
      <c r="N1108" s="2" t="s">
        <v>332</v>
      </c>
      <c r="O1108" s="5">
        <v>1</v>
      </c>
      <c r="P1108" s="4">
        <v>45012</v>
      </c>
      <c r="Q1108" s="4">
        <f t="shared" si="74"/>
        <v>45012</v>
      </c>
      <c r="R1108" s="2" t="s">
        <v>332</v>
      </c>
      <c r="S1108" s="13" t="s">
        <v>4028</v>
      </c>
      <c r="T1108" s="12">
        <v>90</v>
      </c>
      <c r="U1108" s="12">
        <f t="shared" si="75"/>
        <v>90</v>
      </c>
      <c r="V1108" s="13" t="s">
        <v>4071</v>
      </c>
      <c r="W1108" s="13" t="s">
        <v>800</v>
      </c>
      <c r="X1108" s="13" t="s">
        <v>802</v>
      </c>
      <c r="Y1108" s="2" t="s">
        <v>89</v>
      </c>
      <c r="Z1108" s="13" t="s">
        <v>802</v>
      </c>
      <c r="AA1108" s="2" t="s">
        <v>803</v>
      </c>
      <c r="AB1108" s="3">
        <v>45387</v>
      </c>
      <c r="AC1108" s="2" t="s">
        <v>332</v>
      </c>
    </row>
    <row r="1109" spans="1:29" ht="30" customHeight="1" x14ac:dyDescent="0.25">
      <c r="A1109" s="2">
        <v>2024</v>
      </c>
      <c r="B1109" s="3">
        <v>45292</v>
      </c>
      <c r="C1109" s="3">
        <v>45382</v>
      </c>
      <c r="D1109" s="2" t="s">
        <v>75</v>
      </c>
      <c r="E1109" s="7" t="s">
        <v>3977</v>
      </c>
      <c r="F1109" s="5" t="s">
        <v>4016</v>
      </c>
      <c r="G1109" s="16" t="s">
        <v>322</v>
      </c>
      <c r="H1109" s="16" t="s">
        <v>1534</v>
      </c>
      <c r="I1109" s="17" t="s">
        <v>84</v>
      </c>
      <c r="J1109" s="9" t="s">
        <v>4020</v>
      </c>
      <c r="K1109" s="9" t="s">
        <v>332</v>
      </c>
      <c r="L1109" s="9" t="s">
        <v>332</v>
      </c>
      <c r="M1109" s="2" t="s">
        <v>86</v>
      </c>
      <c r="N1109" s="2" t="s">
        <v>332</v>
      </c>
      <c r="O1109" s="5">
        <v>1</v>
      </c>
      <c r="P1109" s="4">
        <v>45317</v>
      </c>
      <c r="Q1109" s="4">
        <f t="shared" si="74"/>
        <v>45317</v>
      </c>
      <c r="R1109" s="2" t="s">
        <v>332</v>
      </c>
      <c r="S1109" s="13" t="s">
        <v>4029</v>
      </c>
      <c r="T1109" s="12">
        <v>90</v>
      </c>
      <c r="U1109" s="12">
        <f t="shared" si="75"/>
        <v>90</v>
      </c>
      <c r="V1109" s="13" t="s">
        <v>663</v>
      </c>
      <c r="W1109" s="13" t="s">
        <v>800</v>
      </c>
      <c r="X1109" s="13" t="s">
        <v>802</v>
      </c>
      <c r="Y1109" s="2" t="s">
        <v>89</v>
      </c>
      <c r="Z1109" s="13" t="s">
        <v>802</v>
      </c>
      <c r="AA1109" s="2" t="s">
        <v>803</v>
      </c>
      <c r="AB1109" s="3">
        <v>45387</v>
      </c>
      <c r="AC1109" s="2" t="s">
        <v>332</v>
      </c>
    </row>
    <row r="1110" spans="1:29" ht="30" customHeight="1" x14ac:dyDescent="0.25">
      <c r="A1110" s="2">
        <v>2024</v>
      </c>
      <c r="B1110" s="3">
        <v>45292</v>
      </c>
      <c r="C1110" s="3">
        <v>45382</v>
      </c>
      <c r="D1110" s="2" t="s">
        <v>75</v>
      </c>
      <c r="E1110" s="7" t="s">
        <v>3978</v>
      </c>
      <c r="F1110" s="5" t="s">
        <v>4016</v>
      </c>
      <c r="G1110" s="16" t="s">
        <v>322</v>
      </c>
      <c r="H1110" s="16" t="s">
        <v>1534</v>
      </c>
      <c r="I1110" s="17" t="s">
        <v>84</v>
      </c>
      <c r="J1110" s="9" t="s">
        <v>517</v>
      </c>
      <c r="K1110" s="9" t="s">
        <v>336</v>
      </c>
      <c r="L1110" s="9" t="s">
        <v>365</v>
      </c>
      <c r="M1110" s="2" t="s">
        <v>87</v>
      </c>
      <c r="N1110" s="2" t="s">
        <v>332</v>
      </c>
      <c r="O1110" s="5">
        <v>1</v>
      </c>
      <c r="P1110" s="4">
        <v>45310</v>
      </c>
      <c r="Q1110" s="4">
        <f>P1110</f>
        <v>45310</v>
      </c>
      <c r="R1110" s="2" t="s">
        <v>332</v>
      </c>
      <c r="S1110" s="13" t="s">
        <v>4030</v>
      </c>
      <c r="T1110" s="12">
        <v>90</v>
      </c>
      <c r="U1110" s="12">
        <f>T1110</f>
        <v>90</v>
      </c>
      <c r="V1110" s="13" t="s">
        <v>4072</v>
      </c>
      <c r="W1110" s="13" t="s">
        <v>800</v>
      </c>
      <c r="X1110" s="13" t="s">
        <v>802</v>
      </c>
      <c r="Y1110" s="2" t="s">
        <v>89</v>
      </c>
      <c r="Z1110" s="13" t="s">
        <v>802</v>
      </c>
      <c r="AA1110" s="2" t="s">
        <v>803</v>
      </c>
      <c r="AB1110" s="3">
        <v>45387</v>
      </c>
      <c r="AC1110" s="2" t="s">
        <v>332</v>
      </c>
    </row>
    <row r="1111" spans="1:29" ht="30" customHeight="1" x14ac:dyDescent="0.25">
      <c r="A1111" s="2">
        <v>2024</v>
      </c>
      <c r="B1111" s="3">
        <v>45292</v>
      </c>
      <c r="C1111" s="3">
        <v>45382</v>
      </c>
      <c r="D1111" s="2" t="s">
        <v>75</v>
      </c>
      <c r="E1111" s="7" t="s">
        <v>3979</v>
      </c>
      <c r="F1111" s="5" t="s">
        <v>4016</v>
      </c>
      <c r="G1111" s="16" t="s">
        <v>322</v>
      </c>
      <c r="H1111" s="16" t="s">
        <v>1534</v>
      </c>
      <c r="I1111" s="17" t="s">
        <v>84</v>
      </c>
      <c r="J1111" s="9" t="s">
        <v>4020</v>
      </c>
      <c r="K1111" s="9" t="s">
        <v>332</v>
      </c>
      <c r="L1111" s="9" t="s">
        <v>332</v>
      </c>
      <c r="M1111" s="2" t="s">
        <v>86</v>
      </c>
      <c r="N1111" s="2" t="s">
        <v>332</v>
      </c>
      <c r="O1111" s="5">
        <v>1</v>
      </c>
      <c r="P1111" s="4">
        <v>45308</v>
      </c>
      <c r="Q1111" s="4">
        <f t="shared" si="74"/>
        <v>45308</v>
      </c>
      <c r="R1111" s="2" t="s">
        <v>332</v>
      </c>
      <c r="S1111" s="13" t="s">
        <v>4031</v>
      </c>
      <c r="T1111" s="12">
        <v>90</v>
      </c>
      <c r="U1111" s="12">
        <f t="shared" si="75"/>
        <v>90</v>
      </c>
      <c r="V1111" s="15" t="s">
        <v>661</v>
      </c>
      <c r="W1111" s="13" t="s">
        <v>800</v>
      </c>
      <c r="X1111" s="13" t="s">
        <v>802</v>
      </c>
      <c r="Y1111" s="2" t="s">
        <v>89</v>
      </c>
      <c r="Z1111" s="13" t="s">
        <v>802</v>
      </c>
      <c r="AA1111" s="2" t="s">
        <v>803</v>
      </c>
      <c r="AB1111" s="3">
        <v>45387</v>
      </c>
      <c r="AC1111" s="2" t="s">
        <v>332</v>
      </c>
    </row>
    <row r="1112" spans="1:29" ht="30" customHeight="1" x14ac:dyDescent="0.25">
      <c r="A1112" s="2">
        <v>2024</v>
      </c>
      <c r="B1112" s="3">
        <v>45292</v>
      </c>
      <c r="C1112" s="3">
        <v>45382</v>
      </c>
      <c r="D1112" s="2" t="s">
        <v>75</v>
      </c>
      <c r="E1112" s="7" t="s">
        <v>3980</v>
      </c>
      <c r="F1112" s="5" t="s">
        <v>4016</v>
      </c>
      <c r="G1112" s="16" t="s">
        <v>322</v>
      </c>
      <c r="H1112" s="16" t="s">
        <v>1534</v>
      </c>
      <c r="I1112" s="17" t="s">
        <v>84</v>
      </c>
      <c r="J1112" s="9" t="s">
        <v>4021</v>
      </c>
      <c r="K1112" s="9" t="s">
        <v>332</v>
      </c>
      <c r="L1112" s="9" t="s">
        <v>332</v>
      </c>
      <c r="M1112" s="2" t="s">
        <v>86</v>
      </c>
      <c r="N1112" s="2" t="s">
        <v>332</v>
      </c>
      <c r="O1112" s="5">
        <v>1</v>
      </c>
      <c r="P1112" s="4">
        <v>45329</v>
      </c>
      <c r="Q1112" s="4">
        <f t="shared" si="74"/>
        <v>45329</v>
      </c>
      <c r="R1112" s="2" t="s">
        <v>332</v>
      </c>
      <c r="S1112" s="13" t="s">
        <v>4032</v>
      </c>
      <c r="T1112" s="12">
        <v>90</v>
      </c>
      <c r="U1112" s="12">
        <f t="shared" si="75"/>
        <v>90</v>
      </c>
      <c r="V1112" s="13" t="s">
        <v>4073</v>
      </c>
      <c r="W1112" s="13" t="s">
        <v>800</v>
      </c>
      <c r="X1112" s="13" t="s">
        <v>802</v>
      </c>
      <c r="Y1112" s="2" t="s">
        <v>89</v>
      </c>
      <c r="Z1112" s="13" t="s">
        <v>802</v>
      </c>
      <c r="AA1112" s="2" t="s">
        <v>803</v>
      </c>
      <c r="AB1112" s="3">
        <v>45387</v>
      </c>
      <c r="AC1112" s="2" t="s">
        <v>332</v>
      </c>
    </row>
    <row r="1113" spans="1:29" ht="30" customHeight="1" x14ac:dyDescent="0.25">
      <c r="A1113" s="2">
        <v>2024</v>
      </c>
      <c r="B1113" s="3">
        <v>45292</v>
      </c>
      <c r="C1113" s="3">
        <v>45382</v>
      </c>
      <c r="D1113" s="2" t="s">
        <v>75</v>
      </c>
      <c r="E1113" s="7" t="s">
        <v>3981</v>
      </c>
      <c r="F1113" s="5" t="s">
        <v>4016</v>
      </c>
      <c r="G1113" s="16" t="s">
        <v>322</v>
      </c>
      <c r="H1113" s="16" t="s">
        <v>1534</v>
      </c>
      <c r="I1113" s="17" t="s">
        <v>84</v>
      </c>
      <c r="J1113" s="9" t="s">
        <v>4021</v>
      </c>
      <c r="K1113" s="9" t="s">
        <v>332</v>
      </c>
      <c r="L1113" s="9" t="s">
        <v>332</v>
      </c>
      <c r="M1113" s="2" t="s">
        <v>86</v>
      </c>
      <c r="N1113" s="2" t="s">
        <v>332</v>
      </c>
      <c r="O1113" s="5">
        <v>1</v>
      </c>
      <c r="P1113" s="4">
        <v>45329</v>
      </c>
      <c r="Q1113" s="4">
        <f t="shared" si="74"/>
        <v>45329</v>
      </c>
      <c r="R1113" s="2" t="s">
        <v>332</v>
      </c>
      <c r="S1113" s="13" t="s">
        <v>4033</v>
      </c>
      <c r="T1113" s="12">
        <v>90</v>
      </c>
      <c r="U1113" s="12">
        <f t="shared" si="75"/>
        <v>90</v>
      </c>
      <c r="V1113" s="13" t="s">
        <v>4073</v>
      </c>
      <c r="W1113" s="13" t="s">
        <v>800</v>
      </c>
      <c r="X1113" s="13" t="s">
        <v>802</v>
      </c>
      <c r="Y1113" s="2" t="s">
        <v>89</v>
      </c>
      <c r="Z1113" s="13" t="s">
        <v>802</v>
      </c>
      <c r="AA1113" s="2" t="s">
        <v>803</v>
      </c>
      <c r="AB1113" s="3">
        <v>45387</v>
      </c>
      <c r="AC1113" s="2" t="s">
        <v>332</v>
      </c>
    </row>
    <row r="1114" spans="1:29" ht="30" customHeight="1" x14ac:dyDescent="0.25">
      <c r="A1114" s="2">
        <v>2024</v>
      </c>
      <c r="B1114" s="3">
        <v>45292</v>
      </c>
      <c r="C1114" s="3">
        <v>45382</v>
      </c>
      <c r="D1114" s="2" t="s">
        <v>75</v>
      </c>
      <c r="E1114" s="7" t="s">
        <v>3982</v>
      </c>
      <c r="F1114" s="5" t="s">
        <v>4016</v>
      </c>
      <c r="G1114" s="16" t="s">
        <v>322</v>
      </c>
      <c r="H1114" s="16" t="s">
        <v>1534</v>
      </c>
      <c r="I1114" s="17" t="s">
        <v>84</v>
      </c>
      <c r="J1114" s="9" t="s">
        <v>4021</v>
      </c>
      <c r="K1114" s="9" t="s">
        <v>332</v>
      </c>
      <c r="L1114" s="9" t="s">
        <v>332</v>
      </c>
      <c r="M1114" s="2" t="s">
        <v>86</v>
      </c>
      <c r="N1114" s="2" t="s">
        <v>332</v>
      </c>
      <c r="O1114" s="5">
        <v>1</v>
      </c>
      <c r="P1114" s="4">
        <v>45329</v>
      </c>
      <c r="Q1114" s="4">
        <f t="shared" si="74"/>
        <v>45329</v>
      </c>
      <c r="R1114" s="2" t="s">
        <v>332</v>
      </c>
      <c r="S1114" s="13" t="s">
        <v>4034</v>
      </c>
      <c r="T1114" s="12">
        <v>90</v>
      </c>
      <c r="U1114" s="12">
        <f t="shared" si="75"/>
        <v>90</v>
      </c>
      <c r="V1114" s="13" t="s">
        <v>4073</v>
      </c>
      <c r="W1114" s="13" t="s">
        <v>800</v>
      </c>
      <c r="X1114" s="13" t="s">
        <v>802</v>
      </c>
      <c r="Y1114" s="2" t="s">
        <v>89</v>
      </c>
      <c r="Z1114" s="13" t="s">
        <v>802</v>
      </c>
      <c r="AA1114" s="2" t="s">
        <v>803</v>
      </c>
      <c r="AB1114" s="3">
        <v>45387</v>
      </c>
      <c r="AC1114" s="2" t="s">
        <v>332</v>
      </c>
    </row>
    <row r="1115" spans="1:29" ht="30" customHeight="1" x14ac:dyDescent="0.25">
      <c r="A1115" s="2">
        <v>2024</v>
      </c>
      <c r="B1115" s="3">
        <v>45292</v>
      </c>
      <c r="C1115" s="3">
        <v>45382</v>
      </c>
      <c r="D1115" s="2" t="s">
        <v>75</v>
      </c>
      <c r="E1115" s="7" t="s">
        <v>3983</v>
      </c>
      <c r="F1115" s="5" t="s">
        <v>4016</v>
      </c>
      <c r="G1115" s="16" t="s">
        <v>322</v>
      </c>
      <c r="H1115" s="16" t="s">
        <v>1534</v>
      </c>
      <c r="I1115" s="17" t="s">
        <v>84</v>
      </c>
      <c r="J1115" s="9" t="s">
        <v>4021</v>
      </c>
      <c r="K1115" s="9" t="s">
        <v>332</v>
      </c>
      <c r="L1115" s="9" t="s">
        <v>332</v>
      </c>
      <c r="M1115" s="2" t="s">
        <v>86</v>
      </c>
      <c r="N1115" s="2" t="s">
        <v>332</v>
      </c>
      <c r="O1115" s="5">
        <v>1</v>
      </c>
      <c r="P1115" s="4">
        <v>45329</v>
      </c>
      <c r="Q1115" s="4">
        <f t="shared" si="74"/>
        <v>45329</v>
      </c>
      <c r="R1115" s="2" t="s">
        <v>332</v>
      </c>
      <c r="S1115" s="13" t="s">
        <v>4035</v>
      </c>
      <c r="T1115" s="12">
        <v>90</v>
      </c>
      <c r="U1115" s="12">
        <f t="shared" si="75"/>
        <v>90</v>
      </c>
      <c r="V1115" s="13" t="s">
        <v>4073</v>
      </c>
      <c r="W1115" s="13" t="s">
        <v>800</v>
      </c>
      <c r="X1115" s="13" t="s">
        <v>802</v>
      </c>
      <c r="Y1115" s="2" t="s">
        <v>89</v>
      </c>
      <c r="Z1115" s="13" t="s">
        <v>802</v>
      </c>
      <c r="AA1115" s="2" t="s">
        <v>803</v>
      </c>
      <c r="AB1115" s="3">
        <v>45387</v>
      </c>
      <c r="AC1115" s="2" t="s">
        <v>332</v>
      </c>
    </row>
    <row r="1116" spans="1:29" ht="30" customHeight="1" x14ac:dyDescent="0.25">
      <c r="A1116" s="2">
        <v>2024</v>
      </c>
      <c r="B1116" s="3">
        <v>45292</v>
      </c>
      <c r="C1116" s="3">
        <v>45382</v>
      </c>
      <c r="D1116" s="2" t="s">
        <v>75</v>
      </c>
      <c r="E1116" s="7" t="s">
        <v>3984</v>
      </c>
      <c r="F1116" s="5" t="s">
        <v>4016</v>
      </c>
      <c r="G1116" s="16" t="s">
        <v>322</v>
      </c>
      <c r="H1116" s="16" t="s">
        <v>1534</v>
      </c>
      <c r="I1116" s="17" t="s">
        <v>84</v>
      </c>
      <c r="J1116" s="9" t="s">
        <v>4021</v>
      </c>
      <c r="K1116" s="9" t="s">
        <v>332</v>
      </c>
      <c r="L1116" s="9" t="s">
        <v>332</v>
      </c>
      <c r="M1116" s="2" t="s">
        <v>86</v>
      </c>
      <c r="N1116" s="2" t="s">
        <v>332</v>
      </c>
      <c r="O1116" s="5">
        <v>1</v>
      </c>
      <c r="P1116" s="4">
        <v>45329</v>
      </c>
      <c r="Q1116" s="4">
        <f t="shared" si="74"/>
        <v>45329</v>
      </c>
      <c r="R1116" s="2" t="s">
        <v>332</v>
      </c>
      <c r="S1116" s="13" t="s">
        <v>4036</v>
      </c>
      <c r="T1116" s="12">
        <v>90</v>
      </c>
      <c r="U1116" s="12">
        <f t="shared" si="75"/>
        <v>90</v>
      </c>
      <c r="V1116" s="13" t="s">
        <v>4073</v>
      </c>
      <c r="W1116" s="13" t="s">
        <v>800</v>
      </c>
      <c r="X1116" s="13" t="s">
        <v>802</v>
      </c>
      <c r="Y1116" s="2" t="s">
        <v>89</v>
      </c>
      <c r="Z1116" s="13" t="s">
        <v>802</v>
      </c>
      <c r="AA1116" s="2" t="s">
        <v>803</v>
      </c>
      <c r="AB1116" s="3">
        <v>45387</v>
      </c>
      <c r="AC1116" s="2" t="s">
        <v>332</v>
      </c>
    </row>
    <row r="1117" spans="1:29" ht="30" customHeight="1" x14ac:dyDescent="0.25">
      <c r="A1117" s="2">
        <v>2024</v>
      </c>
      <c r="B1117" s="3">
        <v>45292</v>
      </c>
      <c r="C1117" s="3">
        <v>45382</v>
      </c>
      <c r="D1117" s="2" t="s">
        <v>75</v>
      </c>
      <c r="E1117" s="7" t="s">
        <v>3985</v>
      </c>
      <c r="F1117" s="5" t="s">
        <v>4016</v>
      </c>
      <c r="G1117" s="16" t="s">
        <v>322</v>
      </c>
      <c r="H1117" s="16" t="s">
        <v>1534</v>
      </c>
      <c r="I1117" s="17" t="s">
        <v>84</v>
      </c>
      <c r="J1117" s="9" t="s">
        <v>4021</v>
      </c>
      <c r="K1117" s="9" t="s">
        <v>332</v>
      </c>
      <c r="L1117" s="9" t="s">
        <v>332</v>
      </c>
      <c r="M1117" s="2" t="s">
        <v>86</v>
      </c>
      <c r="N1117" s="2" t="s">
        <v>332</v>
      </c>
      <c r="O1117" s="5">
        <v>1</v>
      </c>
      <c r="P1117" s="4">
        <v>45329</v>
      </c>
      <c r="Q1117" s="4">
        <f t="shared" si="74"/>
        <v>45329</v>
      </c>
      <c r="R1117" s="2" t="s">
        <v>332</v>
      </c>
      <c r="S1117" s="13" t="s">
        <v>4037</v>
      </c>
      <c r="T1117" s="12">
        <v>90</v>
      </c>
      <c r="U1117" s="12">
        <f t="shared" si="75"/>
        <v>90</v>
      </c>
      <c r="V1117" s="13" t="s">
        <v>4073</v>
      </c>
      <c r="W1117" s="13" t="s">
        <v>800</v>
      </c>
      <c r="X1117" s="13" t="s">
        <v>802</v>
      </c>
      <c r="Y1117" s="2" t="s">
        <v>89</v>
      </c>
      <c r="Z1117" s="13" t="s">
        <v>802</v>
      </c>
      <c r="AA1117" s="2" t="s">
        <v>803</v>
      </c>
      <c r="AB1117" s="3">
        <v>45387</v>
      </c>
      <c r="AC1117" s="2" t="s">
        <v>332</v>
      </c>
    </row>
    <row r="1118" spans="1:29" ht="30" customHeight="1" x14ac:dyDescent="0.25">
      <c r="A1118" s="2">
        <v>2024</v>
      </c>
      <c r="B1118" s="3">
        <v>45292</v>
      </c>
      <c r="C1118" s="3">
        <v>45382</v>
      </c>
      <c r="D1118" s="2" t="s">
        <v>75</v>
      </c>
      <c r="E1118" s="7" t="s">
        <v>3986</v>
      </c>
      <c r="F1118" s="5" t="s">
        <v>4016</v>
      </c>
      <c r="G1118" s="16" t="s">
        <v>322</v>
      </c>
      <c r="H1118" s="16" t="s">
        <v>1534</v>
      </c>
      <c r="I1118" s="17" t="s">
        <v>84</v>
      </c>
      <c r="J1118" s="9" t="s">
        <v>4021</v>
      </c>
      <c r="K1118" s="9" t="s">
        <v>332</v>
      </c>
      <c r="L1118" s="9" t="s">
        <v>332</v>
      </c>
      <c r="M1118" s="2" t="s">
        <v>86</v>
      </c>
      <c r="N1118" s="2" t="s">
        <v>332</v>
      </c>
      <c r="O1118" s="5">
        <v>1</v>
      </c>
      <c r="P1118" s="4">
        <v>45329</v>
      </c>
      <c r="Q1118" s="4">
        <f t="shared" si="74"/>
        <v>45329</v>
      </c>
      <c r="R1118" s="2" t="s">
        <v>332</v>
      </c>
      <c r="S1118" s="13" t="s">
        <v>4038</v>
      </c>
      <c r="T1118" s="12">
        <v>90</v>
      </c>
      <c r="U1118" s="12">
        <f t="shared" si="75"/>
        <v>90</v>
      </c>
      <c r="V1118" s="13" t="s">
        <v>4073</v>
      </c>
      <c r="W1118" s="13" t="s">
        <v>800</v>
      </c>
      <c r="X1118" s="13" t="s">
        <v>802</v>
      </c>
      <c r="Y1118" s="2" t="s">
        <v>89</v>
      </c>
      <c r="Z1118" s="13" t="s">
        <v>802</v>
      </c>
      <c r="AA1118" s="2" t="s">
        <v>803</v>
      </c>
      <c r="AB1118" s="3">
        <v>45387</v>
      </c>
      <c r="AC1118" s="2" t="s">
        <v>332</v>
      </c>
    </row>
    <row r="1119" spans="1:29" ht="30" customHeight="1" x14ac:dyDescent="0.25">
      <c r="A1119" s="2">
        <v>2024</v>
      </c>
      <c r="B1119" s="3">
        <v>45292</v>
      </c>
      <c r="C1119" s="3">
        <v>45382</v>
      </c>
      <c r="D1119" s="2" t="s">
        <v>75</v>
      </c>
      <c r="E1119" s="7" t="s">
        <v>3987</v>
      </c>
      <c r="F1119" s="5" t="s">
        <v>4016</v>
      </c>
      <c r="G1119" s="16" t="s">
        <v>322</v>
      </c>
      <c r="H1119" s="16" t="s">
        <v>1534</v>
      </c>
      <c r="I1119" s="17" t="s">
        <v>84</v>
      </c>
      <c r="J1119" s="9" t="s">
        <v>4021</v>
      </c>
      <c r="K1119" s="9" t="s">
        <v>332</v>
      </c>
      <c r="L1119" s="9" t="s">
        <v>332</v>
      </c>
      <c r="M1119" s="2" t="s">
        <v>86</v>
      </c>
      <c r="N1119" s="2" t="s">
        <v>332</v>
      </c>
      <c r="O1119" s="5">
        <v>1</v>
      </c>
      <c r="P1119" s="4">
        <v>45329</v>
      </c>
      <c r="Q1119" s="4">
        <f t="shared" si="74"/>
        <v>45329</v>
      </c>
      <c r="R1119" s="2" t="s">
        <v>332</v>
      </c>
      <c r="S1119" s="13" t="s">
        <v>4039</v>
      </c>
      <c r="T1119" s="12">
        <v>90</v>
      </c>
      <c r="U1119" s="12">
        <f t="shared" si="75"/>
        <v>90</v>
      </c>
      <c r="V1119" s="13" t="s">
        <v>4073</v>
      </c>
      <c r="W1119" s="13" t="s">
        <v>800</v>
      </c>
      <c r="X1119" s="13" t="s">
        <v>802</v>
      </c>
      <c r="Y1119" s="2" t="s">
        <v>89</v>
      </c>
      <c r="Z1119" s="13" t="s">
        <v>802</v>
      </c>
      <c r="AA1119" s="2" t="s">
        <v>803</v>
      </c>
      <c r="AB1119" s="3">
        <v>45387</v>
      </c>
      <c r="AC1119" s="2" t="s">
        <v>332</v>
      </c>
    </row>
    <row r="1120" spans="1:29" ht="30" customHeight="1" x14ac:dyDescent="0.25">
      <c r="A1120" s="2">
        <v>2024</v>
      </c>
      <c r="B1120" s="3">
        <v>45292</v>
      </c>
      <c r="C1120" s="3">
        <v>45382</v>
      </c>
      <c r="D1120" s="2" t="s">
        <v>75</v>
      </c>
      <c r="E1120" s="7" t="s">
        <v>3988</v>
      </c>
      <c r="F1120" s="5" t="s">
        <v>4016</v>
      </c>
      <c r="G1120" s="16" t="s">
        <v>322</v>
      </c>
      <c r="H1120" s="16" t="s">
        <v>1534</v>
      </c>
      <c r="I1120" s="17" t="s">
        <v>84</v>
      </c>
      <c r="J1120" s="9" t="s">
        <v>4021</v>
      </c>
      <c r="K1120" s="9" t="s">
        <v>332</v>
      </c>
      <c r="L1120" s="9" t="s">
        <v>332</v>
      </c>
      <c r="M1120" s="2" t="s">
        <v>86</v>
      </c>
      <c r="N1120" s="2" t="s">
        <v>332</v>
      </c>
      <c r="O1120" s="5">
        <v>1</v>
      </c>
      <c r="P1120" s="4">
        <v>45329</v>
      </c>
      <c r="Q1120" s="4">
        <f t="shared" si="74"/>
        <v>45329</v>
      </c>
      <c r="R1120" s="2" t="s">
        <v>332</v>
      </c>
      <c r="S1120" s="13" t="s">
        <v>4040</v>
      </c>
      <c r="T1120" s="12">
        <v>90</v>
      </c>
      <c r="U1120" s="12">
        <f t="shared" si="75"/>
        <v>90</v>
      </c>
      <c r="V1120" s="13" t="s">
        <v>4073</v>
      </c>
      <c r="W1120" s="13" t="s">
        <v>800</v>
      </c>
      <c r="X1120" s="13" t="s">
        <v>802</v>
      </c>
      <c r="Y1120" s="2" t="s">
        <v>89</v>
      </c>
      <c r="Z1120" s="13" t="s">
        <v>802</v>
      </c>
      <c r="AA1120" s="2" t="s">
        <v>803</v>
      </c>
      <c r="AB1120" s="3">
        <v>45387</v>
      </c>
      <c r="AC1120" s="2" t="s">
        <v>332</v>
      </c>
    </row>
    <row r="1121" spans="1:29" ht="30" customHeight="1" x14ac:dyDescent="0.25">
      <c r="A1121" s="2">
        <v>2024</v>
      </c>
      <c r="B1121" s="3">
        <v>45292</v>
      </c>
      <c r="C1121" s="3">
        <v>45382</v>
      </c>
      <c r="D1121" s="2" t="s">
        <v>75</v>
      </c>
      <c r="E1121" s="7" t="s">
        <v>3989</v>
      </c>
      <c r="F1121" s="5" t="s">
        <v>4016</v>
      </c>
      <c r="G1121" s="16" t="s">
        <v>322</v>
      </c>
      <c r="H1121" s="16" t="s">
        <v>1534</v>
      </c>
      <c r="I1121" s="17" t="s">
        <v>84</v>
      </c>
      <c r="J1121" s="9" t="s">
        <v>4021</v>
      </c>
      <c r="K1121" s="9" t="s">
        <v>332</v>
      </c>
      <c r="L1121" s="9" t="s">
        <v>332</v>
      </c>
      <c r="M1121" s="2" t="s">
        <v>86</v>
      </c>
      <c r="N1121" s="2" t="s">
        <v>332</v>
      </c>
      <c r="O1121" s="5">
        <v>1</v>
      </c>
      <c r="P1121" s="4">
        <v>45329</v>
      </c>
      <c r="Q1121" s="4">
        <f t="shared" si="74"/>
        <v>45329</v>
      </c>
      <c r="R1121" s="2" t="s">
        <v>332</v>
      </c>
      <c r="S1121" s="13" t="s">
        <v>4041</v>
      </c>
      <c r="T1121" s="12">
        <v>90</v>
      </c>
      <c r="U1121" s="12">
        <f t="shared" si="75"/>
        <v>90</v>
      </c>
      <c r="V1121" s="13" t="s">
        <v>4073</v>
      </c>
      <c r="W1121" s="13" t="s">
        <v>800</v>
      </c>
      <c r="X1121" s="13" t="s">
        <v>802</v>
      </c>
      <c r="Y1121" s="2" t="s">
        <v>89</v>
      </c>
      <c r="Z1121" s="13" t="s">
        <v>802</v>
      </c>
      <c r="AA1121" s="2" t="s">
        <v>803</v>
      </c>
      <c r="AB1121" s="3">
        <v>45387</v>
      </c>
      <c r="AC1121" s="2" t="s">
        <v>332</v>
      </c>
    </row>
    <row r="1122" spans="1:29" ht="30" customHeight="1" x14ac:dyDescent="0.25">
      <c r="A1122" s="2">
        <v>2024</v>
      </c>
      <c r="B1122" s="3">
        <v>45292</v>
      </c>
      <c r="C1122" s="3">
        <v>45382</v>
      </c>
      <c r="D1122" s="2" t="s">
        <v>75</v>
      </c>
      <c r="E1122" s="7" t="s">
        <v>3990</v>
      </c>
      <c r="F1122" s="5" t="s">
        <v>4016</v>
      </c>
      <c r="G1122" s="16" t="s">
        <v>322</v>
      </c>
      <c r="H1122" s="16" t="s">
        <v>1534</v>
      </c>
      <c r="I1122" s="17" t="s">
        <v>84</v>
      </c>
      <c r="J1122" s="9" t="s">
        <v>4021</v>
      </c>
      <c r="K1122" s="9" t="s">
        <v>332</v>
      </c>
      <c r="L1122" s="9" t="s">
        <v>332</v>
      </c>
      <c r="M1122" s="2" t="s">
        <v>86</v>
      </c>
      <c r="N1122" s="2" t="s">
        <v>332</v>
      </c>
      <c r="O1122" s="5">
        <v>1</v>
      </c>
      <c r="P1122" s="4">
        <v>45329</v>
      </c>
      <c r="Q1122" s="4">
        <f t="shared" si="74"/>
        <v>45329</v>
      </c>
      <c r="R1122" s="2" t="s">
        <v>332</v>
      </c>
      <c r="S1122" s="13" t="s">
        <v>4042</v>
      </c>
      <c r="T1122" s="12">
        <v>90</v>
      </c>
      <c r="U1122" s="12">
        <f t="shared" si="75"/>
        <v>90</v>
      </c>
      <c r="V1122" s="13" t="s">
        <v>4073</v>
      </c>
      <c r="W1122" s="13" t="s">
        <v>800</v>
      </c>
      <c r="X1122" s="13" t="s">
        <v>802</v>
      </c>
      <c r="Y1122" s="2" t="s">
        <v>89</v>
      </c>
      <c r="Z1122" s="13" t="s">
        <v>802</v>
      </c>
      <c r="AA1122" s="2" t="s">
        <v>803</v>
      </c>
      <c r="AB1122" s="3">
        <v>45387</v>
      </c>
      <c r="AC1122" s="2" t="s">
        <v>332</v>
      </c>
    </row>
    <row r="1123" spans="1:29" ht="30" customHeight="1" x14ac:dyDescent="0.25">
      <c r="A1123" s="2">
        <v>2024</v>
      </c>
      <c r="B1123" s="3">
        <v>45292</v>
      </c>
      <c r="C1123" s="3">
        <v>45382</v>
      </c>
      <c r="D1123" s="2" t="s">
        <v>75</v>
      </c>
      <c r="E1123" s="7" t="s">
        <v>3991</v>
      </c>
      <c r="F1123" s="5" t="s">
        <v>4016</v>
      </c>
      <c r="G1123" s="16" t="s">
        <v>322</v>
      </c>
      <c r="H1123" s="16" t="s">
        <v>1534</v>
      </c>
      <c r="I1123" s="17" t="s">
        <v>84</v>
      </c>
      <c r="J1123" s="9" t="s">
        <v>4021</v>
      </c>
      <c r="K1123" s="9" t="s">
        <v>332</v>
      </c>
      <c r="L1123" s="9" t="s">
        <v>332</v>
      </c>
      <c r="M1123" s="2" t="s">
        <v>86</v>
      </c>
      <c r="N1123" s="2" t="s">
        <v>332</v>
      </c>
      <c r="O1123" s="5">
        <v>1</v>
      </c>
      <c r="P1123" s="4">
        <v>45329</v>
      </c>
      <c r="Q1123" s="4">
        <f t="shared" si="74"/>
        <v>45329</v>
      </c>
      <c r="R1123" s="2" t="s">
        <v>332</v>
      </c>
      <c r="S1123" s="13" t="s">
        <v>4043</v>
      </c>
      <c r="T1123" s="12">
        <v>90</v>
      </c>
      <c r="U1123" s="12">
        <f t="shared" si="75"/>
        <v>90</v>
      </c>
      <c r="V1123" s="13" t="s">
        <v>4073</v>
      </c>
      <c r="W1123" s="13" t="s">
        <v>800</v>
      </c>
      <c r="X1123" s="13" t="s">
        <v>802</v>
      </c>
      <c r="Y1123" s="2" t="s">
        <v>89</v>
      </c>
      <c r="Z1123" s="13" t="s">
        <v>802</v>
      </c>
      <c r="AA1123" s="2" t="s">
        <v>803</v>
      </c>
      <c r="AB1123" s="3">
        <v>45387</v>
      </c>
      <c r="AC1123" s="2" t="s">
        <v>332</v>
      </c>
    </row>
    <row r="1124" spans="1:29" ht="30" customHeight="1" x14ac:dyDescent="0.25">
      <c r="A1124" s="2">
        <v>2024</v>
      </c>
      <c r="B1124" s="3">
        <v>45292</v>
      </c>
      <c r="C1124" s="3">
        <v>45382</v>
      </c>
      <c r="D1124" s="2" t="s">
        <v>75</v>
      </c>
      <c r="E1124" s="7" t="s">
        <v>3992</v>
      </c>
      <c r="F1124" s="5" t="s">
        <v>4016</v>
      </c>
      <c r="G1124" s="16" t="s">
        <v>322</v>
      </c>
      <c r="H1124" s="16" t="s">
        <v>1534</v>
      </c>
      <c r="I1124" s="17" t="s">
        <v>84</v>
      </c>
      <c r="J1124" s="9" t="s">
        <v>4021</v>
      </c>
      <c r="K1124" s="9" t="s">
        <v>332</v>
      </c>
      <c r="L1124" s="9" t="s">
        <v>332</v>
      </c>
      <c r="M1124" s="2" t="s">
        <v>86</v>
      </c>
      <c r="N1124" s="2" t="s">
        <v>332</v>
      </c>
      <c r="O1124" s="5">
        <v>1</v>
      </c>
      <c r="P1124" s="4">
        <v>45329</v>
      </c>
      <c r="Q1124" s="4">
        <f t="shared" si="74"/>
        <v>45329</v>
      </c>
      <c r="R1124" s="2" t="s">
        <v>332</v>
      </c>
      <c r="S1124" s="13" t="s">
        <v>4044</v>
      </c>
      <c r="T1124" s="12">
        <v>90</v>
      </c>
      <c r="U1124" s="12">
        <f t="shared" si="75"/>
        <v>90</v>
      </c>
      <c r="V1124" s="13" t="s">
        <v>4073</v>
      </c>
      <c r="W1124" s="13" t="s">
        <v>800</v>
      </c>
      <c r="X1124" s="13" t="s">
        <v>802</v>
      </c>
      <c r="Y1124" s="2" t="s">
        <v>89</v>
      </c>
      <c r="Z1124" s="13" t="s">
        <v>802</v>
      </c>
      <c r="AA1124" s="2" t="s">
        <v>803</v>
      </c>
      <c r="AB1124" s="3">
        <v>45387</v>
      </c>
      <c r="AC1124" s="2" t="s">
        <v>332</v>
      </c>
    </row>
    <row r="1125" spans="1:29" ht="30" customHeight="1" x14ac:dyDescent="0.25">
      <c r="A1125" s="2">
        <v>2024</v>
      </c>
      <c r="B1125" s="3">
        <v>45292</v>
      </c>
      <c r="C1125" s="3">
        <v>45382</v>
      </c>
      <c r="D1125" s="2" t="s">
        <v>75</v>
      </c>
      <c r="E1125" s="7" t="s">
        <v>3993</v>
      </c>
      <c r="F1125" s="5" t="s">
        <v>4016</v>
      </c>
      <c r="G1125" s="16" t="s">
        <v>322</v>
      </c>
      <c r="H1125" s="16" t="s">
        <v>1534</v>
      </c>
      <c r="I1125" s="17" t="s">
        <v>84</v>
      </c>
      <c r="J1125" s="9" t="s">
        <v>4021</v>
      </c>
      <c r="K1125" s="9" t="s">
        <v>332</v>
      </c>
      <c r="L1125" s="9" t="s">
        <v>332</v>
      </c>
      <c r="M1125" s="2" t="s">
        <v>86</v>
      </c>
      <c r="N1125" s="2" t="s">
        <v>332</v>
      </c>
      <c r="O1125" s="5">
        <v>1</v>
      </c>
      <c r="P1125" s="4">
        <v>45329</v>
      </c>
      <c r="Q1125" s="4">
        <f t="shared" si="74"/>
        <v>45329</v>
      </c>
      <c r="R1125" s="2" t="s">
        <v>332</v>
      </c>
      <c r="S1125" s="13" t="s">
        <v>4045</v>
      </c>
      <c r="T1125" s="12">
        <v>90</v>
      </c>
      <c r="U1125" s="12">
        <f t="shared" si="75"/>
        <v>90</v>
      </c>
      <c r="V1125" s="13" t="s">
        <v>4073</v>
      </c>
      <c r="W1125" s="13" t="s">
        <v>800</v>
      </c>
      <c r="X1125" s="13" t="s">
        <v>802</v>
      </c>
      <c r="Y1125" s="2" t="s">
        <v>89</v>
      </c>
      <c r="Z1125" s="13" t="s">
        <v>802</v>
      </c>
      <c r="AA1125" s="2" t="s">
        <v>803</v>
      </c>
      <c r="AB1125" s="3">
        <v>45387</v>
      </c>
      <c r="AC1125" s="2" t="s">
        <v>332</v>
      </c>
    </row>
    <row r="1126" spans="1:29" ht="30" customHeight="1" x14ac:dyDescent="0.25">
      <c r="A1126" s="2">
        <v>2024</v>
      </c>
      <c r="B1126" s="3">
        <v>45292</v>
      </c>
      <c r="C1126" s="3">
        <v>45382</v>
      </c>
      <c r="D1126" s="2" t="s">
        <v>75</v>
      </c>
      <c r="E1126" s="7" t="s">
        <v>3994</v>
      </c>
      <c r="F1126" s="5" t="s">
        <v>4016</v>
      </c>
      <c r="G1126" s="16" t="s">
        <v>322</v>
      </c>
      <c r="H1126" s="16" t="s">
        <v>1534</v>
      </c>
      <c r="I1126" s="17" t="s">
        <v>84</v>
      </c>
      <c r="J1126" s="9" t="s">
        <v>4021</v>
      </c>
      <c r="K1126" s="9" t="s">
        <v>332</v>
      </c>
      <c r="L1126" s="9" t="s">
        <v>332</v>
      </c>
      <c r="M1126" s="2" t="s">
        <v>86</v>
      </c>
      <c r="N1126" s="2" t="s">
        <v>332</v>
      </c>
      <c r="O1126" s="5">
        <v>1</v>
      </c>
      <c r="P1126" s="4">
        <v>45329</v>
      </c>
      <c r="Q1126" s="4">
        <f t="shared" si="74"/>
        <v>45329</v>
      </c>
      <c r="R1126" s="2" t="s">
        <v>332</v>
      </c>
      <c r="S1126" s="13" t="s">
        <v>4046</v>
      </c>
      <c r="T1126" s="12">
        <v>90</v>
      </c>
      <c r="U1126" s="12">
        <f t="shared" si="75"/>
        <v>90</v>
      </c>
      <c r="V1126" s="13" t="s">
        <v>4073</v>
      </c>
      <c r="W1126" s="13" t="s">
        <v>800</v>
      </c>
      <c r="X1126" s="13" t="s">
        <v>802</v>
      </c>
      <c r="Y1126" s="2" t="s">
        <v>89</v>
      </c>
      <c r="Z1126" s="13" t="s">
        <v>802</v>
      </c>
      <c r="AA1126" s="2" t="s">
        <v>803</v>
      </c>
      <c r="AB1126" s="3">
        <v>45387</v>
      </c>
      <c r="AC1126" s="2" t="s">
        <v>332</v>
      </c>
    </row>
    <row r="1127" spans="1:29" ht="30" customHeight="1" x14ac:dyDescent="0.25">
      <c r="A1127" s="2">
        <v>2024</v>
      </c>
      <c r="B1127" s="3">
        <v>45292</v>
      </c>
      <c r="C1127" s="3">
        <v>45382</v>
      </c>
      <c r="D1127" s="2" t="s">
        <v>75</v>
      </c>
      <c r="E1127" s="7" t="s">
        <v>3995</v>
      </c>
      <c r="F1127" s="5" t="s">
        <v>4016</v>
      </c>
      <c r="G1127" s="16" t="s">
        <v>322</v>
      </c>
      <c r="H1127" s="16" t="s">
        <v>1534</v>
      </c>
      <c r="I1127" s="17" t="s">
        <v>84</v>
      </c>
      <c r="J1127" s="9" t="s">
        <v>4021</v>
      </c>
      <c r="K1127" s="9" t="s">
        <v>332</v>
      </c>
      <c r="L1127" s="9" t="s">
        <v>332</v>
      </c>
      <c r="M1127" s="2" t="s">
        <v>86</v>
      </c>
      <c r="N1127" s="2" t="s">
        <v>332</v>
      </c>
      <c r="O1127" s="5">
        <v>1</v>
      </c>
      <c r="P1127" s="4">
        <v>45329</v>
      </c>
      <c r="Q1127" s="4">
        <f t="shared" si="74"/>
        <v>45329</v>
      </c>
      <c r="R1127" s="2" t="s">
        <v>332</v>
      </c>
      <c r="S1127" s="13" t="s">
        <v>4047</v>
      </c>
      <c r="T1127" s="12">
        <v>90</v>
      </c>
      <c r="U1127" s="12">
        <f t="shared" si="75"/>
        <v>90</v>
      </c>
      <c r="V1127" s="13" t="s">
        <v>4073</v>
      </c>
      <c r="W1127" s="13" t="s">
        <v>800</v>
      </c>
      <c r="X1127" s="13" t="s">
        <v>802</v>
      </c>
      <c r="Y1127" s="2" t="s">
        <v>89</v>
      </c>
      <c r="Z1127" s="13" t="s">
        <v>802</v>
      </c>
      <c r="AA1127" s="2" t="s">
        <v>803</v>
      </c>
      <c r="AB1127" s="3">
        <v>45387</v>
      </c>
      <c r="AC1127" s="2" t="s">
        <v>332</v>
      </c>
    </row>
    <row r="1128" spans="1:29" ht="30" customHeight="1" x14ac:dyDescent="0.25">
      <c r="A1128" s="2">
        <v>2024</v>
      </c>
      <c r="B1128" s="3">
        <v>45292</v>
      </c>
      <c r="C1128" s="3">
        <v>45382</v>
      </c>
      <c r="D1128" s="2" t="s">
        <v>75</v>
      </c>
      <c r="E1128" s="7" t="s">
        <v>3996</v>
      </c>
      <c r="F1128" s="5" t="s">
        <v>4016</v>
      </c>
      <c r="G1128" s="16" t="s">
        <v>322</v>
      </c>
      <c r="H1128" s="16" t="s">
        <v>1534</v>
      </c>
      <c r="I1128" s="17" t="s">
        <v>84</v>
      </c>
      <c r="J1128" s="9" t="s">
        <v>4021</v>
      </c>
      <c r="K1128" s="9" t="s">
        <v>332</v>
      </c>
      <c r="L1128" s="9" t="s">
        <v>332</v>
      </c>
      <c r="M1128" s="2" t="s">
        <v>86</v>
      </c>
      <c r="N1128" s="2" t="s">
        <v>332</v>
      </c>
      <c r="O1128" s="5">
        <v>1</v>
      </c>
      <c r="P1128" s="4">
        <v>45329</v>
      </c>
      <c r="Q1128" s="4">
        <f t="shared" si="74"/>
        <v>45329</v>
      </c>
      <c r="R1128" s="2" t="s">
        <v>332</v>
      </c>
      <c r="S1128" s="13" t="s">
        <v>4048</v>
      </c>
      <c r="T1128" s="12">
        <v>90</v>
      </c>
      <c r="U1128" s="12">
        <f t="shared" si="75"/>
        <v>90</v>
      </c>
      <c r="V1128" s="13" t="s">
        <v>4073</v>
      </c>
      <c r="W1128" s="13" t="s">
        <v>800</v>
      </c>
      <c r="X1128" s="13" t="s">
        <v>802</v>
      </c>
      <c r="Y1128" s="2" t="s">
        <v>89</v>
      </c>
      <c r="Z1128" s="13" t="s">
        <v>802</v>
      </c>
      <c r="AA1128" s="2" t="s">
        <v>803</v>
      </c>
      <c r="AB1128" s="3">
        <v>45387</v>
      </c>
      <c r="AC1128" s="2" t="s">
        <v>332</v>
      </c>
    </row>
    <row r="1129" spans="1:29" ht="30" customHeight="1" x14ac:dyDescent="0.25">
      <c r="A1129" s="2">
        <v>2024</v>
      </c>
      <c r="B1129" s="3">
        <v>45292</v>
      </c>
      <c r="C1129" s="3">
        <v>45382</v>
      </c>
      <c r="D1129" s="2" t="s">
        <v>75</v>
      </c>
      <c r="E1129" s="7" t="s">
        <v>3997</v>
      </c>
      <c r="F1129" s="5" t="s">
        <v>4016</v>
      </c>
      <c r="G1129" s="16" t="s">
        <v>322</v>
      </c>
      <c r="H1129" s="16" t="s">
        <v>1534</v>
      </c>
      <c r="I1129" s="17" t="s">
        <v>84</v>
      </c>
      <c r="J1129" s="9" t="s">
        <v>4021</v>
      </c>
      <c r="K1129" s="9" t="s">
        <v>332</v>
      </c>
      <c r="L1129" s="9" t="s">
        <v>332</v>
      </c>
      <c r="M1129" s="2" t="s">
        <v>86</v>
      </c>
      <c r="N1129" s="2" t="s">
        <v>332</v>
      </c>
      <c r="O1129" s="5">
        <v>1</v>
      </c>
      <c r="P1129" s="4">
        <v>45329</v>
      </c>
      <c r="Q1129" s="4">
        <f t="shared" si="74"/>
        <v>45329</v>
      </c>
      <c r="R1129" s="2" t="s">
        <v>332</v>
      </c>
      <c r="S1129" s="13" t="s">
        <v>4049</v>
      </c>
      <c r="T1129" s="12">
        <v>90</v>
      </c>
      <c r="U1129" s="12">
        <f t="shared" si="75"/>
        <v>90</v>
      </c>
      <c r="V1129" s="13" t="s">
        <v>4073</v>
      </c>
      <c r="W1129" s="13" t="s">
        <v>800</v>
      </c>
      <c r="X1129" s="13" t="s">
        <v>802</v>
      </c>
      <c r="Y1129" s="2" t="s">
        <v>89</v>
      </c>
      <c r="Z1129" s="13" t="s">
        <v>802</v>
      </c>
      <c r="AA1129" s="2" t="s">
        <v>803</v>
      </c>
      <c r="AB1129" s="3">
        <v>45387</v>
      </c>
      <c r="AC1129" s="2" t="s">
        <v>332</v>
      </c>
    </row>
    <row r="1130" spans="1:29" ht="30" customHeight="1" x14ac:dyDescent="0.25">
      <c r="A1130" s="2">
        <v>2024</v>
      </c>
      <c r="B1130" s="3">
        <v>45292</v>
      </c>
      <c r="C1130" s="3">
        <v>45382</v>
      </c>
      <c r="D1130" s="2" t="s">
        <v>75</v>
      </c>
      <c r="E1130" s="7" t="s">
        <v>3998</v>
      </c>
      <c r="F1130" s="5" t="s">
        <v>4016</v>
      </c>
      <c r="G1130" s="16" t="s">
        <v>322</v>
      </c>
      <c r="H1130" s="16" t="s">
        <v>1534</v>
      </c>
      <c r="I1130" s="17" t="s">
        <v>84</v>
      </c>
      <c r="J1130" s="9" t="s">
        <v>4021</v>
      </c>
      <c r="K1130" s="9" t="s">
        <v>332</v>
      </c>
      <c r="L1130" s="9" t="s">
        <v>332</v>
      </c>
      <c r="M1130" s="2" t="s">
        <v>86</v>
      </c>
      <c r="N1130" s="2" t="s">
        <v>332</v>
      </c>
      <c r="O1130" s="5">
        <v>1</v>
      </c>
      <c r="P1130" s="4">
        <v>45329</v>
      </c>
      <c r="Q1130" s="4">
        <f t="shared" si="74"/>
        <v>45329</v>
      </c>
      <c r="R1130" s="2" t="s">
        <v>332</v>
      </c>
      <c r="S1130" s="13" t="s">
        <v>4050</v>
      </c>
      <c r="T1130" s="12">
        <v>90</v>
      </c>
      <c r="U1130" s="12">
        <f t="shared" si="75"/>
        <v>90</v>
      </c>
      <c r="V1130" s="13" t="s">
        <v>4073</v>
      </c>
      <c r="W1130" s="13" t="s">
        <v>800</v>
      </c>
      <c r="X1130" s="13" t="s">
        <v>802</v>
      </c>
      <c r="Y1130" s="2" t="s">
        <v>89</v>
      </c>
      <c r="Z1130" s="13" t="s">
        <v>802</v>
      </c>
      <c r="AA1130" s="2" t="s">
        <v>803</v>
      </c>
      <c r="AB1130" s="3">
        <v>45387</v>
      </c>
      <c r="AC1130" s="2" t="s">
        <v>332</v>
      </c>
    </row>
    <row r="1131" spans="1:29" ht="30" customHeight="1" x14ac:dyDescent="0.25">
      <c r="A1131" s="2">
        <v>2024</v>
      </c>
      <c r="B1131" s="3">
        <v>45292</v>
      </c>
      <c r="C1131" s="3">
        <v>45382</v>
      </c>
      <c r="D1131" s="2" t="s">
        <v>75</v>
      </c>
      <c r="E1131" s="7" t="s">
        <v>3999</v>
      </c>
      <c r="F1131" s="5" t="s">
        <v>4016</v>
      </c>
      <c r="G1131" s="16" t="s">
        <v>322</v>
      </c>
      <c r="H1131" s="16" t="s">
        <v>1534</v>
      </c>
      <c r="I1131" s="17" t="s">
        <v>84</v>
      </c>
      <c r="J1131" s="9" t="s">
        <v>4021</v>
      </c>
      <c r="K1131" s="9" t="s">
        <v>332</v>
      </c>
      <c r="L1131" s="9" t="s">
        <v>332</v>
      </c>
      <c r="M1131" s="2" t="s">
        <v>86</v>
      </c>
      <c r="N1131" s="2" t="s">
        <v>332</v>
      </c>
      <c r="O1131" s="5">
        <v>1</v>
      </c>
      <c r="P1131" s="4">
        <v>45329</v>
      </c>
      <c r="Q1131" s="4">
        <f t="shared" si="74"/>
        <v>45329</v>
      </c>
      <c r="R1131" s="2" t="s">
        <v>332</v>
      </c>
      <c r="S1131" s="13" t="s">
        <v>4051</v>
      </c>
      <c r="T1131" s="12">
        <v>90</v>
      </c>
      <c r="U1131" s="12">
        <f t="shared" si="75"/>
        <v>90</v>
      </c>
      <c r="V1131" s="13" t="s">
        <v>4073</v>
      </c>
      <c r="W1131" s="13" t="s">
        <v>800</v>
      </c>
      <c r="X1131" s="13" t="s">
        <v>802</v>
      </c>
      <c r="Y1131" s="2" t="s">
        <v>89</v>
      </c>
      <c r="Z1131" s="13" t="s">
        <v>802</v>
      </c>
      <c r="AA1131" s="2" t="s">
        <v>803</v>
      </c>
      <c r="AB1131" s="3">
        <v>45387</v>
      </c>
      <c r="AC1131" s="2" t="s">
        <v>332</v>
      </c>
    </row>
    <row r="1132" spans="1:29" ht="30" customHeight="1" x14ac:dyDescent="0.25">
      <c r="A1132" s="2">
        <v>2024</v>
      </c>
      <c r="B1132" s="3">
        <v>45292</v>
      </c>
      <c r="C1132" s="3">
        <v>45382</v>
      </c>
      <c r="D1132" s="2" t="s">
        <v>75</v>
      </c>
      <c r="E1132" s="7" t="s">
        <v>4000</v>
      </c>
      <c r="F1132" s="5" t="s">
        <v>4016</v>
      </c>
      <c r="G1132" s="16" t="s">
        <v>322</v>
      </c>
      <c r="H1132" s="16" t="s">
        <v>1534</v>
      </c>
      <c r="I1132" s="17" t="s">
        <v>84</v>
      </c>
      <c r="J1132" s="9" t="s">
        <v>4021</v>
      </c>
      <c r="K1132" s="9" t="s">
        <v>332</v>
      </c>
      <c r="L1132" s="9" t="s">
        <v>332</v>
      </c>
      <c r="M1132" s="2" t="s">
        <v>86</v>
      </c>
      <c r="N1132" s="2" t="s">
        <v>332</v>
      </c>
      <c r="O1132" s="5">
        <v>1</v>
      </c>
      <c r="P1132" s="4">
        <v>45329</v>
      </c>
      <c r="Q1132" s="4">
        <f t="shared" si="74"/>
        <v>45329</v>
      </c>
      <c r="R1132" s="2" t="s">
        <v>332</v>
      </c>
      <c r="S1132" s="13" t="s">
        <v>4052</v>
      </c>
      <c r="T1132" s="12">
        <v>90</v>
      </c>
      <c r="U1132" s="12">
        <f t="shared" si="75"/>
        <v>90</v>
      </c>
      <c r="V1132" s="13" t="s">
        <v>4073</v>
      </c>
      <c r="W1132" s="13" t="s">
        <v>800</v>
      </c>
      <c r="X1132" s="13" t="s">
        <v>802</v>
      </c>
      <c r="Y1132" s="2" t="s">
        <v>89</v>
      </c>
      <c r="Z1132" s="13" t="s">
        <v>802</v>
      </c>
      <c r="AA1132" s="2" t="s">
        <v>803</v>
      </c>
      <c r="AB1132" s="3">
        <v>45387</v>
      </c>
      <c r="AC1132" s="2" t="s">
        <v>332</v>
      </c>
    </row>
    <row r="1133" spans="1:29" ht="30" customHeight="1" x14ac:dyDescent="0.25">
      <c r="A1133" s="2">
        <v>2024</v>
      </c>
      <c r="B1133" s="3">
        <v>45292</v>
      </c>
      <c r="C1133" s="3">
        <v>45382</v>
      </c>
      <c r="D1133" s="2" t="s">
        <v>75</v>
      </c>
      <c r="E1133" s="7" t="s">
        <v>4001</v>
      </c>
      <c r="F1133" s="5" t="s">
        <v>4016</v>
      </c>
      <c r="G1133" s="16" t="s">
        <v>322</v>
      </c>
      <c r="H1133" s="16" t="s">
        <v>1534</v>
      </c>
      <c r="I1133" s="17" t="s">
        <v>84</v>
      </c>
      <c r="J1133" s="9" t="s">
        <v>4021</v>
      </c>
      <c r="K1133" s="9" t="s">
        <v>332</v>
      </c>
      <c r="L1133" s="9" t="s">
        <v>332</v>
      </c>
      <c r="M1133" s="2" t="s">
        <v>86</v>
      </c>
      <c r="N1133" s="2" t="s">
        <v>332</v>
      </c>
      <c r="O1133" s="5">
        <v>1</v>
      </c>
      <c r="P1133" s="4">
        <v>45329</v>
      </c>
      <c r="Q1133" s="4">
        <f t="shared" si="74"/>
        <v>45329</v>
      </c>
      <c r="R1133" s="2" t="s">
        <v>332</v>
      </c>
      <c r="S1133" s="13" t="s">
        <v>4053</v>
      </c>
      <c r="T1133" s="12">
        <v>90</v>
      </c>
      <c r="U1133" s="12">
        <f t="shared" si="75"/>
        <v>90</v>
      </c>
      <c r="V1133" s="13" t="s">
        <v>4073</v>
      </c>
      <c r="W1133" s="13" t="s">
        <v>800</v>
      </c>
      <c r="X1133" s="13" t="s">
        <v>802</v>
      </c>
      <c r="Y1133" s="2" t="s">
        <v>89</v>
      </c>
      <c r="Z1133" s="13" t="s">
        <v>802</v>
      </c>
      <c r="AA1133" s="2" t="s">
        <v>803</v>
      </c>
      <c r="AB1133" s="3">
        <v>45387</v>
      </c>
      <c r="AC1133" s="2" t="s">
        <v>332</v>
      </c>
    </row>
    <row r="1134" spans="1:29" ht="30" customHeight="1" x14ac:dyDescent="0.25">
      <c r="A1134" s="2">
        <v>2024</v>
      </c>
      <c r="B1134" s="3">
        <v>45292</v>
      </c>
      <c r="C1134" s="3">
        <v>45382</v>
      </c>
      <c r="D1134" s="2" t="s">
        <v>75</v>
      </c>
      <c r="E1134" s="7" t="s">
        <v>4002</v>
      </c>
      <c r="F1134" s="5" t="s">
        <v>4016</v>
      </c>
      <c r="G1134" s="16" t="s">
        <v>322</v>
      </c>
      <c r="H1134" s="16" t="s">
        <v>1534</v>
      </c>
      <c r="I1134" s="17" t="s">
        <v>84</v>
      </c>
      <c r="J1134" s="9" t="s">
        <v>4021</v>
      </c>
      <c r="K1134" s="9" t="s">
        <v>332</v>
      </c>
      <c r="L1134" s="9" t="s">
        <v>332</v>
      </c>
      <c r="M1134" s="2" t="s">
        <v>86</v>
      </c>
      <c r="N1134" s="2" t="s">
        <v>332</v>
      </c>
      <c r="O1134" s="5">
        <v>1</v>
      </c>
      <c r="P1134" s="4">
        <v>45329</v>
      </c>
      <c r="Q1134" s="4">
        <f t="shared" si="74"/>
        <v>45329</v>
      </c>
      <c r="R1134" s="2" t="s">
        <v>332</v>
      </c>
      <c r="S1134" s="13" t="s">
        <v>4054</v>
      </c>
      <c r="T1134" s="12">
        <v>90</v>
      </c>
      <c r="U1134" s="12">
        <f t="shared" si="75"/>
        <v>90</v>
      </c>
      <c r="V1134" s="13" t="s">
        <v>4073</v>
      </c>
      <c r="W1134" s="13" t="s">
        <v>800</v>
      </c>
      <c r="X1134" s="13" t="s">
        <v>802</v>
      </c>
      <c r="Y1134" s="2" t="s">
        <v>89</v>
      </c>
      <c r="Z1134" s="13" t="s">
        <v>802</v>
      </c>
      <c r="AA1134" s="2" t="s">
        <v>803</v>
      </c>
      <c r="AB1134" s="3">
        <v>45387</v>
      </c>
      <c r="AC1134" s="2" t="s">
        <v>332</v>
      </c>
    </row>
    <row r="1135" spans="1:29" ht="30" customHeight="1" x14ac:dyDescent="0.25">
      <c r="A1135" s="2">
        <v>2024</v>
      </c>
      <c r="B1135" s="3">
        <v>45292</v>
      </c>
      <c r="C1135" s="3">
        <v>45382</v>
      </c>
      <c r="D1135" s="2" t="s">
        <v>75</v>
      </c>
      <c r="E1135" s="7" t="s">
        <v>4003</v>
      </c>
      <c r="F1135" s="5" t="s">
        <v>4016</v>
      </c>
      <c r="G1135" s="16" t="s">
        <v>322</v>
      </c>
      <c r="H1135" s="16" t="s">
        <v>1534</v>
      </c>
      <c r="I1135" s="17" t="s">
        <v>84</v>
      </c>
      <c r="J1135" s="9" t="s">
        <v>4021</v>
      </c>
      <c r="K1135" s="9" t="s">
        <v>332</v>
      </c>
      <c r="L1135" s="9" t="s">
        <v>332</v>
      </c>
      <c r="M1135" s="2" t="s">
        <v>86</v>
      </c>
      <c r="N1135" s="2" t="s">
        <v>332</v>
      </c>
      <c r="O1135" s="5">
        <v>1</v>
      </c>
      <c r="P1135" s="4">
        <v>45329</v>
      </c>
      <c r="Q1135" s="4">
        <f t="shared" si="74"/>
        <v>45329</v>
      </c>
      <c r="R1135" s="2" t="s">
        <v>332</v>
      </c>
      <c r="S1135" s="13" t="s">
        <v>4055</v>
      </c>
      <c r="T1135" s="12">
        <v>90</v>
      </c>
      <c r="U1135" s="12">
        <f t="shared" si="75"/>
        <v>90</v>
      </c>
      <c r="V1135" s="13" t="s">
        <v>4073</v>
      </c>
      <c r="W1135" s="13" t="s">
        <v>800</v>
      </c>
      <c r="X1135" s="13" t="s">
        <v>802</v>
      </c>
      <c r="Y1135" s="2" t="s">
        <v>89</v>
      </c>
      <c r="Z1135" s="13" t="s">
        <v>802</v>
      </c>
      <c r="AA1135" s="2" t="s">
        <v>803</v>
      </c>
      <c r="AB1135" s="3">
        <v>45387</v>
      </c>
      <c r="AC1135" s="2" t="s">
        <v>332</v>
      </c>
    </row>
    <row r="1136" spans="1:29" ht="30" customHeight="1" x14ac:dyDescent="0.25">
      <c r="A1136" s="2">
        <v>2024</v>
      </c>
      <c r="B1136" s="3">
        <v>45292</v>
      </c>
      <c r="C1136" s="3">
        <v>45382</v>
      </c>
      <c r="D1136" s="2" t="s">
        <v>75</v>
      </c>
      <c r="E1136" s="7" t="s">
        <v>4004</v>
      </c>
      <c r="F1136" s="5" t="s">
        <v>4016</v>
      </c>
      <c r="G1136" s="16" t="s">
        <v>322</v>
      </c>
      <c r="H1136" s="16" t="s">
        <v>1534</v>
      </c>
      <c r="I1136" s="17" t="s">
        <v>84</v>
      </c>
      <c r="J1136" s="9" t="s">
        <v>4021</v>
      </c>
      <c r="K1136" s="9" t="s">
        <v>332</v>
      </c>
      <c r="L1136" s="9" t="s">
        <v>332</v>
      </c>
      <c r="M1136" s="2" t="s">
        <v>86</v>
      </c>
      <c r="N1136" s="2" t="s">
        <v>332</v>
      </c>
      <c r="O1136" s="5">
        <v>1</v>
      </c>
      <c r="P1136" s="4">
        <v>45329</v>
      </c>
      <c r="Q1136" s="4">
        <f t="shared" si="74"/>
        <v>45329</v>
      </c>
      <c r="R1136" s="2" t="s">
        <v>332</v>
      </c>
      <c r="S1136" s="13" t="s">
        <v>4056</v>
      </c>
      <c r="T1136" s="12">
        <v>90</v>
      </c>
      <c r="U1136" s="12">
        <f t="shared" si="75"/>
        <v>90</v>
      </c>
      <c r="V1136" s="13" t="s">
        <v>4073</v>
      </c>
      <c r="W1136" s="13" t="s">
        <v>800</v>
      </c>
      <c r="X1136" s="13" t="s">
        <v>802</v>
      </c>
      <c r="Y1136" s="2" t="s">
        <v>89</v>
      </c>
      <c r="Z1136" s="13" t="s">
        <v>802</v>
      </c>
      <c r="AA1136" s="2" t="s">
        <v>803</v>
      </c>
      <c r="AB1136" s="3">
        <v>45387</v>
      </c>
      <c r="AC1136" s="2" t="s">
        <v>332</v>
      </c>
    </row>
    <row r="1137" spans="1:29" ht="30" customHeight="1" x14ac:dyDescent="0.25">
      <c r="A1137" s="2">
        <v>2024</v>
      </c>
      <c r="B1137" s="3">
        <v>45292</v>
      </c>
      <c r="C1137" s="3">
        <v>45382</v>
      </c>
      <c r="D1137" s="2" t="s">
        <v>75</v>
      </c>
      <c r="E1137" s="7" t="s">
        <v>4005</v>
      </c>
      <c r="F1137" s="5" t="s">
        <v>4016</v>
      </c>
      <c r="G1137" s="16" t="s">
        <v>322</v>
      </c>
      <c r="H1137" s="16" t="s">
        <v>1534</v>
      </c>
      <c r="I1137" s="17" t="s">
        <v>84</v>
      </c>
      <c r="J1137" s="9" t="s">
        <v>4021</v>
      </c>
      <c r="K1137" s="9" t="s">
        <v>332</v>
      </c>
      <c r="L1137" s="9" t="s">
        <v>332</v>
      </c>
      <c r="M1137" s="2" t="s">
        <v>86</v>
      </c>
      <c r="N1137" s="2" t="s">
        <v>332</v>
      </c>
      <c r="O1137" s="5">
        <v>1</v>
      </c>
      <c r="P1137" s="4">
        <v>45329</v>
      </c>
      <c r="Q1137" s="4">
        <f t="shared" si="74"/>
        <v>45329</v>
      </c>
      <c r="R1137" s="2" t="s">
        <v>332</v>
      </c>
      <c r="S1137" s="13" t="s">
        <v>4057</v>
      </c>
      <c r="T1137" s="12">
        <v>90</v>
      </c>
      <c r="U1137" s="12">
        <f t="shared" si="75"/>
        <v>90</v>
      </c>
      <c r="V1137" s="13" t="s">
        <v>4073</v>
      </c>
      <c r="W1137" s="13" t="s">
        <v>800</v>
      </c>
      <c r="X1137" s="13" t="s">
        <v>802</v>
      </c>
      <c r="Y1137" s="2" t="s">
        <v>89</v>
      </c>
      <c r="Z1137" s="13" t="s">
        <v>802</v>
      </c>
      <c r="AA1137" s="2" t="s">
        <v>803</v>
      </c>
      <c r="AB1137" s="3">
        <v>45387</v>
      </c>
      <c r="AC1137" s="2" t="s">
        <v>332</v>
      </c>
    </row>
    <row r="1138" spans="1:29" ht="30" customHeight="1" x14ac:dyDescent="0.25">
      <c r="A1138" s="2">
        <v>2024</v>
      </c>
      <c r="B1138" s="3">
        <v>45292</v>
      </c>
      <c r="C1138" s="3">
        <v>45382</v>
      </c>
      <c r="D1138" s="2" t="s">
        <v>75</v>
      </c>
      <c r="E1138" s="7" t="s">
        <v>4006</v>
      </c>
      <c r="F1138" s="5" t="s">
        <v>4016</v>
      </c>
      <c r="G1138" s="16" t="s">
        <v>322</v>
      </c>
      <c r="H1138" s="16" t="s">
        <v>1534</v>
      </c>
      <c r="I1138" s="17" t="s">
        <v>84</v>
      </c>
      <c r="J1138" s="9" t="s">
        <v>4021</v>
      </c>
      <c r="K1138" s="9" t="s">
        <v>332</v>
      </c>
      <c r="L1138" s="9" t="s">
        <v>332</v>
      </c>
      <c r="M1138" s="2" t="s">
        <v>86</v>
      </c>
      <c r="N1138" s="2" t="s">
        <v>332</v>
      </c>
      <c r="O1138" s="5">
        <v>1</v>
      </c>
      <c r="P1138" s="4">
        <v>45329</v>
      </c>
      <c r="Q1138" s="4">
        <f t="shared" si="74"/>
        <v>45329</v>
      </c>
      <c r="R1138" s="2" t="s">
        <v>332</v>
      </c>
      <c r="S1138" s="13" t="s">
        <v>4058</v>
      </c>
      <c r="T1138" s="12">
        <v>90</v>
      </c>
      <c r="U1138" s="12">
        <f t="shared" si="75"/>
        <v>90</v>
      </c>
      <c r="V1138" s="13" t="s">
        <v>4073</v>
      </c>
      <c r="W1138" s="13" t="s">
        <v>800</v>
      </c>
      <c r="X1138" s="13" t="s">
        <v>802</v>
      </c>
      <c r="Y1138" s="2" t="s">
        <v>89</v>
      </c>
      <c r="Z1138" s="13" t="s">
        <v>802</v>
      </c>
      <c r="AA1138" s="2" t="s">
        <v>803</v>
      </c>
      <c r="AB1138" s="3">
        <v>45387</v>
      </c>
      <c r="AC1138" s="2" t="s">
        <v>332</v>
      </c>
    </row>
    <row r="1139" spans="1:29" ht="30" customHeight="1" x14ac:dyDescent="0.25">
      <c r="A1139" s="2">
        <v>2024</v>
      </c>
      <c r="B1139" s="3">
        <v>45292</v>
      </c>
      <c r="C1139" s="3">
        <v>45382</v>
      </c>
      <c r="D1139" s="2" t="s">
        <v>75</v>
      </c>
      <c r="E1139" s="7" t="s">
        <v>4007</v>
      </c>
      <c r="F1139" s="5" t="s">
        <v>4016</v>
      </c>
      <c r="G1139" s="16" t="s">
        <v>322</v>
      </c>
      <c r="H1139" s="16" t="s">
        <v>1534</v>
      </c>
      <c r="I1139" s="17" t="s">
        <v>84</v>
      </c>
      <c r="J1139" s="9" t="s">
        <v>4021</v>
      </c>
      <c r="K1139" s="9" t="s">
        <v>332</v>
      </c>
      <c r="L1139" s="9" t="s">
        <v>332</v>
      </c>
      <c r="M1139" s="2" t="s">
        <v>86</v>
      </c>
      <c r="N1139" s="2" t="s">
        <v>332</v>
      </c>
      <c r="O1139" s="5">
        <v>1</v>
      </c>
      <c r="P1139" s="4">
        <v>45329</v>
      </c>
      <c r="Q1139" s="4">
        <f t="shared" si="74"/>
        <v>45329</v>
      </c>
      <c r="R1139" s="2" t="s">
        <v>332</v>
      </c>
      <c r="S1139" s="13" t="s">
        <v>4059</v>
      </c>
      <c r="T1139" s="12">
        <v>90</v>
      </c>
      <c r="U1139" s="12">
        <f t="shared" si="75"/>
        <v>90</v>
      </c>
      <c r="V1139" s="13" t="s">
        <v>4073</v>
      </c>
      <c r="W1139" s="13" t="s">
        <v>800</v>
      </c>
      <c r="X1139" s="13" t="s">
        <v>802</v>
      </c>
      <c r="Y1139" s="2" t="s">
        <v>89</v>
      </c>
      <c r="Z1139" s="13" t="s">
        <v>802</v>
      </c>
      <c r="AA1139" s="2" t="s">
        <v>803</v>
      </c>
      <c r="AB1139" s="3">
        <v>45387</v>
      </c>
      <c r="AC1139" s="2" t="s">
        <v>332</v>
      </c>
    </row>
    <row r="1140" spans="1:29" ht="30" customHeight="1" x14ac:dyDescent="0.25">
      <c r="A1140" s="2">
        <v>2024</v>
      </c>
      <c r="B1140" s="3">
        <v>45292</v>
      </c>
      <c r="C1140" s="3">
        <v>45382</v>
      </c>
      <c r="D1140" s="2" t="s">
        <v>75</v>
      </c>
      <c r="E1140" s="7" t="s">
        <v>4008</v>
      </c>
      <c r="F1140" s="5" t="s">
        <v>4016</v>
      </c>
      <c r="G1140" s="16" t="s">
        <v>322</v>
      </c>
      <c r="H1140" s="16" t="s">
        <v>1534</v>
      </c>
      <c r="I1140" s="17" t="s">
        <v>84</v>
      </c>
      <c r="J1140" s="9" t="s">
        <v>4021</v>
      </c>
      <c r="K1140" s="9" t="s">
        <v>332</v>
      </c>
      <c r="L1140" s="9" t="s">
        <v>332</v>
      </c>
      <c r="M1140" s="2" t="s">
        <v>86</v>
      </c>
      <c r="N1140" s="2" t="s">
        <v>332</v>
      </c>
      <c r="O1140" s="5">
        <v>1</v>
      </c>
      <c r="P1140" s="4">
        <v>45329</v>
      </c>
      <c r="Q1140" s="4">
        <f t="shared" si="74"/>
        <v>45329</v>
      </c>
      <c r="R1140" s="2" t="s">
        <v>332</v>
      </c>
      <c r="S1140" s="13" t="s">
        <v>4060</v>
      </c>
      <c r="T1140" s="12">
        <v>90</v>
      </c>
      <c r="U1140" s="12">
        <f t="shared" si="75"/>
        <v>90</v>
      </c>
      <c r="V1140" s="13" t="s">
        <v>4073</v>
      </c>
      <c r="W1140" s="13" t="s">
        <v>800</v>
      </c>
      <c r="X1140" s="13" t="s">
        <v>802</v>
      </c>
      <c r="Y1140" s="2" t="s">
        <v>89</v>
      </c>
      <c r="Z1140" s="13" t="s">
        <v>802</v>
      </c>
      <c r="AA1140" s="2" t="s">
        <v>803</v>
      </c>
      <c r="AB1140" s="3">
        <v>45387</v>
      </c>
      <c r="AC1140" s="2" t="s">
        <v>332</v>
      </c>
    </row>
    <row r="1141" spans="1:29" ht="30" customHeight="1" x14ac:dyDescent="0.25">
      <c r="A1141" s="2">
        <v>2024</v>
      </c>
      <c r="B1141" s="3">
        <v>45292</v>
      </c>
      <c r="C1141" s="3">
        <v>45382</v>
      </c>
      <c r="D1141" s="2" t="s">
        <v>75</v>
      </c>
      <c r="E1141" s="7" t="s">
        <v>4009</v>
      </c>
      <c r="F1141" s="5" t="s">
        <v>4016</v>
      </c>
      <c r="G1141" s="16" t="s">
        <v>322</v>
      </c>
      <c r="H1141" s="16" t="s">
        <v>1534</v>
      </c>
      <c r="I1141" s="17" t="s">
        <v>84</v>
      </c>
      <c r="J1141" s="9" t="s">
        <v>4021</v>
      </c>
      <c r="K1141" s="9" t="s">
        <v>332</v>
      </c>
      <c r="L1141" s="9" t="s">
        <v>332</v>
      </c>
      <c r="M1141" s="2" t="s">
        <v>86</v>
      </c>
      <c r="N1141" s="2" t="s">
        <v>332</v>
      </c>
      <c r="O1141" s="5">
        <v>1</v>
      </c>
      <c r="P1141" s="4">
        <v>45329</v>
      </c>
      <c r="Q1141" s="4">
        <f t="shared" si="74"/>
        <v>45329</v>
      </c>
      <c r="R1141" s="2" t="s">
        <v>332</v>
      </c>
      <c r="S1141" s="13" t="s">
        <v>4061</v>
      </c>
      <c r="T1141" s="12">
        <v>90</v>
      </c>
      <c r="U1141" s="12">
        <f t="shared" si="75"/>
        <v>90</v>
      </c>
      <c r="V1141" s="13" t="s">
        <v>4073</v>
      </c>
      <c r="W1141" s="13" t="s">
        <v>800</v>
      </c>
      <c r="X1141" s="13" t="s">
        <v>802</v>
      </c>
      <c r="Y1141" s="2" t="s">
        <v>89</v>
      </c>
      <c r="Z1141" s="13" t="s">
        <v>802</v>
      </c>
      <c r="AA1141" s="2" t="s">
        <v>803</v>
      </c>
      <c r="AB1141" s="3">
        <v>45387</v>
      </c>
      <c r="AC1141" s="2" t="s">
        <v>332</v>
      </c>
    </row>
    <row r="1142" spans="1:29" ht="30" customHeight="1" x14ac:dyDescent="0.25">
      <c r="A1142" s="2">
        <v>2024</v>
      </c>
      <c r="B1142" s="3">
        <v>45292</v>
      </c>
      <c r="C1142" s="3">
        <v>45382</v>
      </c>
      <c r="D1142" s="2" t="s">
        <v>75</v>
      </c>
      <c r="E1142" s="7" t="s">
        <v>4010</v>
      </c>
      <c r="F1142" s="5" t="s">
        <v>4016</v>
      </c>
      <c r="G1142" s="16" t="s">
        <v>322</v>
      </c>
      <c r="H1142" s="16" t="s">
        <v>1534</v>
      </c>
      <c r="I1142" s="17" t="s">
        <v>84</v>
      </c>
      <c r="J1142" s="9" t="s">
        <v>2899</v>
      </c>
      <c r="K1142" s="9" t="s">
        <v>332</v>
      </c>
      <c r="L1142" s="9" t="s">
        <v>332</v>
      </c>
      <c r="M1142" s="2" t="s">
        <v>86</v>
      </c>
      <c r="N1142" s="2" t="s">
        <v>332</v>
      </c>
      <c r="O1142" s="5">
        <v>1</v>
      </c>
      <c r="P1142" s="4">
        <v>45075</v>
      </c>
      <c r="Q1142" s="4">
        <f t="shared" si="74"/>
        <v>45075</v>
      </c>
      <c r="R1142" s="2" t="s">
        <v>332</v>
      </c>
      <c r="S1142" s="13" t="s">
        <v>4062</v>
      </c>
      <c r="T1142" s="12">
        <v>90</v>
      </c>
      <c r="U1142" s="12">
        <f t="shared" si="75"/>
        <v>90</v>
      </c>
      <c r="V1142" s="13" t="s">
        <v>4074</v>
      </c>
      <c r="W1142" s="13" t="s">
        <v>800</v>
      </c>
      <c r="X1142" s="13" t="s">
        <v>802</v>
      </c>
      <c r="Y1142" s="2" t="s">
        <v>89</v>
      </c>
      <c r="Z1142" s="13" t="s">
        <v>802</v>
      </c>
      <c r="AA1142" s="2" t="s">
        <v>803</v>
      </c>
      <c r="AB1142" s="3">
        <v>45387</v>
      </c>
      <c r="AC1142" s="2" t="s">
        <v>332</v>
      </c>
    </row>
    <row r="1143" spans="1:29" ht="30" customHeight="1" x14ac:dyDescent="0.25">
      <c r="A1143" s="2">
        <v>2024</v>
      </c>
      <c r="B1143" s="3">
        <v>45292</v>
      </c>
      <c r="C1143" s="3">
        <v>45382</v>
      </c>
      <c r="D1143" s="2" t="s">
        <v>75</v>
      </c>
      <c r="E1143" s="7" t="s">
        <v>4011</v>
      </c>
      <c r="F1143" s="5" t="s">
        <v>4016</v>
      </c>
      <c r="G1143" s="16" t="s">
        <v>322</v>
      </c>
      <c r="H1143" s="16" t="s">
        <v>1534</v>
      </c>
      <c r="I1143" s="17" t="s">
        <v>84</v>
      </c>
      <c r="J1143" s="9" t="s">
        <v>395</v>
      </c>
      <c r="K1143" s="9" t="s">
        <v>396</v>
      </c>
      <c r="L1143" s="9" t="s">
        <v>340</v>
      </c>
      <c r="M1143" s="2" t="s">
        <v>86</v>
      </c>
      <c r="N1143" s="2" t="s">
        <v>332</v>
      </c>
      <c r="O1143" s="5">
        <v>1</v>
      </c>
      <c r="P1143" s="4">
        <v>45323</v>
      </c>
      <c r="Q1143" s="4">
        <f t="shared" si="74"/>
        <v>45323</v>
      </c>
      <c r="R1143" s="2" t="s">
        <v>332</v>
      </c>
      <c r="S1143" s="13" t="s">
        <v>4063</v>
      </c>
      <c r="T1143" s="12">
        <v>90</v>
      </c>
      <c r="U1143" s="12">
        <f t="shared" si="75"/>
        <v>90</v>
      </c>
      <c r="V1143" s="13" t="s">
        <v>3531</v>
      </c>
      <c r="W1143" s="13" t="s">
        <v>800</v>
      </c>
      <c r="X1143" s="13" t="s">
        <v>802</v>
      </c>
      <c r="Y1143" s="2" t="s">
        <v>89</v>
      </c>
      <c r="Z1143" s="13" t="s">
        <v>802</v>
      </c>
      <c r="AA1143" s="2" t="s">
        <v>803</v>
      </c>
      <c r="AB1143" s="3">
        <v>45387</v>
      </c>
      <c r="AC1143" s="2" t="s">
        <v>332</v>
      </c>
    </row>
    <row r="1144" spans="1:29" ht="30" customHeight="1" x14ac:dyDescent="0.25">
      <c r="A1144" s="2">
        <v>2024</v>
      </c>
      <c r="B1144" s="3">
        <v>45292</v>
      </c>
      <c r="C1144" s="3">
        <v>45382</v>
      </c>
      <c r="D1144" s="2" t="s">
        <v>75</v>
      </c>
      <c r="E1144" s="7" t="s">
        <v>4012</v>
      </c>
      <c r="F1144" s="5" t="s">
        <v>4016</v>
      </c>
      <c r="G1144" s="16" t="s">
        <v>322</v>
      </c>
      <c r="H1144" s="16" t="s">
        <v>1534</v>
      </c>
      <c r="I1144" s="17" t="s">
        <v>84</v>
      </c>
      <c r="J1144" s="9" t="s">
        <v>4022</v>
      </c>
      <c r="K1144" s="9" t="s">
        <v>332</v>
      </c>
      <c r="L1144" s="9" t="s">
        <v>332</v>
      </c>
      <c r="M1144" s="2" t="s">
        <v>86</v>
      </c>
      <c r="N1144" s="2" t="s">
        <v>332</v>
      </c>
      <c r="O1144" s="5">
        <v>1</v>
      </c>
      <c r="P1144" s="4">
        <v>45086</v>
      </c>
      <c r="Q1144" s="4">
        <f t="shared" si="74"/>
        <v>45086</v>
      </c>
      <c r="R1144" s="2" t="s">
        <v>332</v>
      </c>
      <c r="S1144" s="13" t="s">
        <v>4064</v>
      </c>
      <c r="T1144" s="12">
        <v>90</v>
      </c>
      <c r="U1144" s="12">
        <f t="shared" si="75"/>
        <v>90</v>
      </c>
      <c r="V1144" s="13" t="s">
        <v>4075</v>
      </c>
      <c r="W1144" s="13" t="s">
        <v>800</v>
      </c>
      <c r="X1144" s="13" t="s">
        <v>802</v>
      </c>
      <c r="Y1144" s="2" t="s">
        <v>89</v>
      </c>
      <c r="Z1144" s="13" t="s">
        <v>802</v>
      </c>
      <c r="AA1144" s="2" t="s">
        <v>803</v>
      </c>
      <c r="AB1144" s="3">
        <v>45387</v>
      </c>
      <c r="AC1144" s="2" t="s">
        <v>332</v>
      </c>
    </row>
    <row r="1145" spans="1:29" ht="30" customHeight="1" x14ac:dyDescent="0.25">
      <c r="A1145" s="2">
        <v>2024</v>
      </c>
      <c r="B1145" s="3">
        <v>45292</v>
      </c>
      <c r="C1145" s="3">
        <v>45382</v>
      </c>
      <c r="D1145" s="2" t="s">
        <v>75</v>
      </c>
      <c r="E1145" s="7" t="s">
        <v>4013</v>
      </c>
      <c r="F1145" s="5" t="s">
        <v>4016</v>
      </c>
      <c r="G1145" s="16" t="s">
        <v>322</v>
      </c>
      <c r="H1145" s="16" t="s">
        <v>1534</v>
      </c>
      <c r="I1145" s="17" t="s">
        <v>84</v>
      </c>
      <c r="J1145" s="9" t="s">
        <v>485</v>
      </c>
      <c r="K1145" s="9" t="s">
        <v>378</v>
      </c>
      <c r="L1145" s="9" t="s">
        <v>486</v>
      </c>
      <c r="M1145" s="2" t="s">
        <v>86</v>
      </c>
      <c r="N1145" s="2" t="s">
        <v>332</v>
      </c>
      <c r="O1145" s="5">
        <v>1</v>
      </c>
      <c r="P1145" s="4">
        <v>45336</v>
      </c>
      <c r="Q1145" s="4">
        <f t="shared" si="74"/>
        <v>45336</v>
      </c>
      <c r="R1145" s="2" t="s">
        <v>332</v>
      </c>
      <c r="S1145" s="13" t="s">
        <v>4065</v>
      </c>
      <c r="T1145" s="12">
        <v>90</v>
      </c>
      <c r="U1145" s="12">
        <f t="shared" si="75"/>
        <v>90</v>
      </c>
      <c r="V1145" s="13" t="s">
        <v>685</v>
      </c>
      <c r="W1145" s="13" t="s">
        <v>800</v>
      </c>
      <c r="X1145" s="13" t="s">
        <v>802</v>
      </c>
      <c r="Y1145" s="2" t="s">
        <v>89</v>
      </c>
      <c r="Z1145" s="13" t="s">
        <v>802</v>
      </c>
      <c r="AA1145" s="2" t="s">
        <v>803</v>
      </c>
      <c r="AB1145" s="3">
        <v>45387</v>
      </c>
      <c r="AC1145" s="2" t="s">
        <v>332</v>
      </c>
    </row>
    <row r="1146" spans="1:29" ht="30" customHeight="1" x14ac:dyDescent="0.25">
      <c r="A1146" s="2">
        <v>2024</v>
      </c>
      <c r="B1146" s="3">
        <v>45292</v>
      </c>
      <c r="C1146" s="3">
        <v>45382</v>
      </c>
      <c r="D1146" s="2" t="s">
        <v>75</v>
      </c>
      <c r="E1146" s="7" t="s">
        <v>4014</v>
      </c>
      <c r="F1146" s="5" t="s">
        <v>4016</v>
      </c>
      <c r="G1146" s="16" t="s">
        <v>322</v>
      </c>
      <c r="H1146" s="16" t="s">
        <v>1534</v>
      </c>
      <c r="I1146" s="17" t="s">
        <v>84</v>
      </c>
      <c r="J1146" s="9" t="s">
        <v>4023</v>
      </c>
      <c r="K1146" s="9" t="s">
        <v>332</v>
      </c>
      <c r="L1146" s="9" t="s">
        <v>332</v>
      </c>
      <c r="M1146" s="2" t="s">
        <v>86</v>
      </c>
      <c r="N1146" s="2" t="s">
        <v>332</v>
      </c>
      <c r="O1146" s="5">
        <v>1</v>
      </c>
      <c r="P1146" s="4">
        <v>44049</v>
      </c>
      <c r="Q1146" s="4">
        <f>P1146</f>
        <v>44049</v>
      </c>
      <c r="R1146" s="2" t="s">
        <v>332</v>
      </c>
      <c r="S1146" s="13" t="s">
        <v>4066</v>
      </c>
      <c r="T1146" s="12">
        <v>90</v>
      </c>
      <c r="U1146" s="12">
        <f>T1146</f>
        <v>90</v>
      </c>
      <c r="V1146" s="13" t="s">
        <v>4076</v>
      </c>
      <c r="W1146" s="13" t="s">
        <v>800</v>
      </c>
      <c r="X1146" s="13" t="s">
        <v>802</v>
      </c>
      <c r="Y1146" s="2" t="s">
        <v>89</v>
      </c>
      <c r="Z1146" s="13" t="s">
        <v>802</v>
      </c>
      <c r="AA1146" s="2" t="s">
        <v>803</v>
      </c>
      <c r="AB1146" s="3">
        <v>45387</v>
      </c>
      <c r="AC1146" s="2" t="s">
        <v>332</v>
      </c>
    </row>
    <row r="1147" spans="1:29" ht="30" customHeight="1" x14ac:dyDescent="0.25">
      <c r="A1147" s="2">
        <v>2024</v>
      </c>
      <c r="B1147" s="3">
        <v>45292</v>
      </c>
      <c r="C1147" s="3">
        <v>45382</v>
      </c>
      <c r="D1147" s="2" t="s">
        <v>75</v>
      </c>
      <c r="E1147" s="7" t="s">
        <v>4015</v>
      </c>
      <c r="F1147" s="5" t="s">
        <v>4016</v>
      </c>
      <c r="G1147" s="16" t="s">
        <v>322</v>
      </c>
      <c r="H1147" s="16" t="s">
        <v>1534</v>
      </c>
      <c r="I1147" s="17" t="s">
        <v>84</v>
      </c>
      <c r="J1147" s="9" t="s">
        <v>4023</v>
      </c>
      <c r="K1147" s="9" t="s">
        <v>332</v>
      </c>
      <c r="L1147" s="9" t="s">
        <v>332</v>
      </c>
      <c r="M1147" s="2" t="s">
        <v>86</v>
      </c>
      <c r="N1147" s="2" t="s">
        <v>332</v>
      </c>
      <c r="O1147" s="5">
        <v>1</v>
      </c>
      <c r="P1147" s="4">
        <v>45362</v>
      </c>
      <c r="Q1147" s="4">
        <f t="shared" si="74"/>
        <v>45362</v>
      </c>
      <c r="R1147" s="2" t="s">
        <v>332</v>
      </c>
      <c r="S1147" s="13" t="s">
        <v>4067</v>
      </c>
      <c r="T1147" s="12">
        <v>90</v>
      </c>
      <c r="U1147" s="12">
        <f t="shared" si="75"/>
        <v>90</v>
      </c>
      <c r="V1147" s="13" t="s">
        <v>4077</v>
      </c>
      <c r="W1147" s="13" t="s">
        <v>800</v>
      </c>
      <c r="X1147" s="13" t="s">
        <v>802</v>
      </c>
      <c r="Y1147" s="2" t="s">
        <v>89</v>
      </c>
      <c r="Z1147" s="13" t="s">
        <v>802</v>
      </c>
      <c r="AA1147" s="2" t="s">
        <v>803</v>
      </c>
      <c r="AB1147" s="3">
        <v>45387</v>
      </c>
      <c r="AC1147" s="2" t="s">
        <v>332</v>
      </c>
    </row>
    <row r="1148" spans="1:29" ht="75" customHeight="1" x14ac:dyDescent="0.25">
      <c r="A1148" s="2">
        <v>2024</v>
      </c>
      <c r="B1148" s="3">
        <v>45292</v>
      </c>
      <c r="C1148" s="3">
        <v>45382</v>
      </c>
      <c r="D1148" s="2" t="s">
        <v>75</v>
      </c>
      <c r="E1148" s="7" t="s">
        <v>4078</v>
      </c>
      <c r="F1148" s="5" t="s">
        <v>4096</v>
      </c>
      <c r="G1148" s="5" t="s">
        <v>4097</v>
      </c>
      <c r="H1148" s="16" t="s">
        <v>1534</v>
      </c>
      <c r="I1148" t="s">
        <v>83</v>
      </c>
      <c r="J1148" s="9" t="s">
        <v>457</v>
      </c>
      <c r="K1148" s="9" t="s">
        <v>458</v>
      </c>
      <c r="L1148" s="9" t="s">
        <v>525</v>
      </c>
      <c r="M1148" s="2" t="s">
        <v>86</v>
      </c>
      <c r="N1148" s="2" t="s">
        <v>332</v>
      </c>
      <c r="O1148" s="5">
        <v>1</v>
      </c>
      <c r="P1148" s="4">
        <v>45293</v>
      </c>
      <c r="Q1148" s="4">
        <f t="shared" ref="Q1148" si="76">P1148+363</f>
        <v>45656</v>
      </c>
      <c r="R1148" s="2" t="s">
        <v>332</v>
      </c>
      <c r="S1148" s="13" t="s">
        <v>4120</v>
      </c>
      <c r="T1148" s="12">
        <v>1050</v>
      </c>
      <c r="U1148" s="12">
        <f t="shared" si="75"/>
        <v>1050</v>
      </c>
      <c r="V1148" s="13" t="s">
        <v>4138</v>
      </c>
      <c r="W1148" s="13" t="s">
        <v>800</v>
      </c>
      <c r="X1148" s="13" t="s">
        <v>802</v>
      </c>
      <c r="Y1148" s="2" t="s">
        <v>89</v>
      </c>
      <c r="Z1148" s="13" t="s">
        <v>802</v>
      </c>
      <c r="AA1148" s="2" t="s">
        <v>803</v>
      </c>
      <c r="AB1148" s="3">
        <v>45387</v>
      </c>
      <c r="AC1148" s="2" t="s">
        <v>332</v>
      </c>
    </row>
    <row r="1149" spans="1:29" ht="75" customHeight="1" x14ac:dyDescent="0.25">
      <c r="A1149" s="2">
        <v>2024</v>
      </c>
      <c r="B1149" s="3">
        <v>45292</v>
      </c>
      <c r="C1149" s="3">
        <v>45382</v>
      </c>
      <c r="D1149" s="2" t="s">
        <v>75</v>
      </c>
      <c r="E1149" s="7" t="s">
        <v>4079</v>
      </c>
      <c r="F1149" s="5" t="s">
        <v>4096</v>
      </c>
      <c r="G1149" s="5" t="s">
        <v>4097</v>
      </c>
      <c r="H1149" s="16" t="s">
        <v>1534</v>
      </c>
      <c r="I1149" t="s">
        <v>83</v>
      </c>
      <c r="J1149" s="9" t="s">
        <v>4098</v>
      </c>
      <c r="K1149" s="9" t="s">
        <v>351</v>
      </c>
      <c r="L1149" s="9" t="s">
        <v>4099</v>
      </c>
      <c r="M1149" s="2" t="s">
        <v>86</v>
      </c>
      <c r="N1149" s="2" t="s">
        <v>332</v>
      </c>
      <c r="O1149" s="5">
        <v>1</v>
      </c>
      <c r="P1149" s="4">
        <v>45293</v>
      </c>
      <c r="Q1149" s="4">
        <f t="shared" ref="Q1149:Q1165" si="77">P1149+363</f>
        <v>45656</v>
      </c>
      <c r="R1149" s="2" t="s">
        <v>332</v>
      </c>
      <c r="S1149" s="13" t="s">
        <v>4121</v>
      </c>
      <c r="T1149" s="12">
        <v>520</v>
      </c>
      <c r="U1149" s="12">
        <f t="shared" si="75"/>
        <v>520</v>
      </c>
      <c r="V1149" s="13" t="s">
        <v>4139</v>
      </c>
      <c r="W1149" s="13" t="s">
        <v>800</v>
      </c>
      <c r="X1149" s="13" t="s">
        <v>802</v>
      </c>
      <c r="Y1149" s="2" t="s">
        <v>89</v>
      </c>
      <c r="Z1149" s="13" t="s">
        <v>802</v>
      </c>
      <c r="AA1149" s="2" t="s">
        <v>803</v>
      </c>
      <c r="AB1149" s="3">
        <v>45387</v>
      </c>
      <c r="AC1149" s="2" t="s">
        <v>332</v>
      </c>
    </row>
    <row r="1150" spans="1:29" ht="75" customHeight="1" x14ac:dyDescent="0.25">
      <c r="A1150" s="2">
        <v>2024</v>
      </c>
      <c r="B1150" s="3">
        <v>45292</v>
      </c>
      <c r="C1150" s="3">
        <v>45382</v>
      </c>
      <c r="D1150" s="2" t="s">
        <v>75</v>
      </c>
      <c r="E1150" s="7" t="s">
        <v>4080</v>
      </c>
      <c r="F1150" s="5" t="s">
        <v>4096</v>
      </c>
      <c r="G1150" s="5" t="s">
        <v>4097</v>
      </c>
      <c r="H1150" s="16" t="s">
        <v>1534</v>
      </c>
      <c r="I1150" t="s">
        <v>83</v>
      </c>
      <c r="J1150" s="9" t="s">
        <v>573</v>
      </c>
      <c r="K1150" s="9" t="s">
        <v>537</v>
      </c>
      <c r="L1150" s="9" t="s">
        <v>376</v>
      </c>
      <c r="M1150" s="2" t="s">
        <v>86</v>
      </c>
      <c r="N1150" s="2" t="s">
        <v>332</v>
      </c>
      <c r="O1150" s="5">
        <v>1</v>
      </c>
      <c r="P1150" s="4">
        <v>45293</v>
      </c>
      <c r="Q1150" s="4">
        <f t="shared" si="77"/>
        <v>45656</v>
      </c>
      <c r="R1150" s="2" t="s">
        <v>332</v>
      </c>
      <c r="S1150" s="13" t="s">
        <v>4122</v>
      </c>
      <c r="T1150" s="12">
        <v>520</v>
      </c>
      <c r="U1150" s="12">
        <f t="shared" si="75"/>
        <v>520</v>
      </c>
      <c r="V1150" s="13" t="s">
        <v>4140</v>
      </c>
      <c r="W1150" s="13" t="s">
        <v>800</v>
      </c>
      <c r="X1150" s="13" t="s">
        <v>802</v>
      </c>
      <c r="Y1150" s="2" t="s">
        <v>89</v>
      </c>
      <c r="Z1150" s="13" t="s">
        <v>802</v>
      </c>
      <c r="AA1150" s="2" t="s">
        <v>803</v>
      </c>
      <c r="AB1150" s="3">
        <v>45387</v>
      </c>
      <c r="AC1150" s="2" t="s">
        <v>332</v>
      </c>
    </row>
    <row r="1151" spans="1:29" ht="75" customHeight="1" x14ac:dyDescent="0.25">
      <c r="A1151" s="2">
        <v>2024</v>
      </c>
      <c r="B1151" s="3">
        <v>45292</v>
      </c>
      <c r="C1151" s="3">
        <v>45382</v>
      </c>
      <c r="D1151" s="2" t="s">
        <v>75</v>
      </c>
      <c r="E1151" s="7" t="s">
        <v>4081</v>
      </c>
      <c r="F1151" s="5" t="s">
        <v>4096</v>
      </c>
      <c r="G1151" s="5" t="s">
        <v>4097</v>
      </c>
      <c r="H1151" s="16" t="s">
        <v>1534</v>
      </c>
      <c r="I1151" t="s">
        <v>83</v>
      </c>
      <c r="J1151" s="9" t="s">
        <v>4100</v>
      </c>
      <c r="K1151" s="9" t="s">
        <v>340</v>
      </c>
      <c r="L1151" s="9" t="s">
        <v>357</v>
      </c>
      <c r="M1151" s="2" t="s">
        <v>86</v>
      </c>
      <c r="N1151" s="2" t="s">
        <v>332</v>
      </c>
      <c r="O1151" s="5">
        <v>1</v>
      </c>
      <c r="P1151" s="4">
        <v>45293</v>
      </c>
      <c r="Q1151" s="4">
        <f t="shared" si="77"/>
        <v>45656</v>
      </c>
      <c r="R1151" s="2" t="s">
        <v>332</v>
      </c>
      <c r="S1151" s="13" t="s">
        <v>4123</v>
      </c>
      <c r="T1151" s="12">
        <v>520</v>
      </c>
      <c r="U1151" s="12">
        <f t="shared" si="75"/>
        <v>520</v>
      </c>
      <c r="V1151" s="13" t="s">
        <v>4141</v>
      </c>
      <c r="W1151" s="13" t="s">
        <v>800</v>
      </c>
      <c r="X1151" s="13" t="s">
        <v>802</v>
      </c>
      <c r="Y1151" s="2" t="s">
        <v>89</v>
      </c>
      <c r="Z1151" s="13" t="s">
        <v>802</v>
      </c>
      <c r="AA1151" s="2" t="s">
        <v>803</v>
      </c>
      <c r="AB1151" s="3">
        <v>45387</v>
      </c>
      <c r="AC1151" s="2" t="s">
        <v>332</v>
      </c>
    </row>
    <row r="1152" spans="1:29" ht="75" customHeight="1" x14ac:dyDescent="0.25">
      <c r="A1152" s="2">
        <v>2024</v>
      </c>
      <c r="B1152" s="3">
        <v>45292</v>
      </c>
      <c r="C1152" s="3">
        <v>45382</v>
      </c>
      <c r="D1152" s="2" t="s">
        <v>75</v>
      </c>
      <c r="E1152" s="7" t="s">
        <v>4082</v>
      </c>
      <c r="F1152" s="5" t="s">
        <v>4096</v>
      </c>
      <c r="G1152" s="5" t="s">
        <v>4097</v>
      </c>
      <c r="H1152" s="16" t="s">
        <v>1534</v>
      </c>
      <c r="I1152" t="s">
        <v>83</v>
      </c>
      <c r="J1152" s="9" t="s">
        <v>4101</v>
      </c>
      <c r="K1152" s="9" t="s">
        <v>4102</v>
      </c>
      <c r="L1152" s="9" t="s">
        <v>4103</v>
      </c>
      <c r="M1152" s="2" t="s">
        <v>86</v>
      </c>
      <c r="N1152" s="2" t="s">
        <v>332</v>
      </c>
      <c r="O1152" s="5">
        <v>1</v>
      </c>
      <c r="P1152" s="4">
        <v>45293</v>
      </c>
      <c r="Q1152" s="4">
        <f t="shared" si="77"/>
        <v>45656</v>
      </c>
      <c r="R1152" s="2" t="s">
        <v>332</v>
      </c>
      <c r="S1152" s="13" t="s">
        <v>4124</v>
      </c>
      <c r="T1152" s="12">
        <v>520</v>
      </c>
      <c r="U1152" s="12">
        <f t="shared" si="75"/>
        <v>520</v>
      </c>
      <c r="V1152" s="13" t="s">
        <v>4142</v>
      </c>
      <c r="W1152" s="13" t="s">
        <v>800</v>
      </c>
      <c r="X1152" s="13" t="s">
        <v>802</v>
      </c>
      <c r="Y1152" s="2" t="s">
        <v>89</v>
      </c>
      <c r="Z1152" s="13" t="s">
        <v>802</v>
      </c>
      <c r="AA1152" s="2" t="s">
        <v>803</v>
      </c>
      <c r="AB1152" s="3">
        <v>45387</v>
      </c>
      <c r="AC1152" s="2" t="s">
        <v>332</v>
      </c>
    </row>
    <row r="1153" spans="1:29" ht="75" customHeight="1" x14ac:dyDescent="0.25">
      <c r="A1153" s="2">
        <v>2024</v>
      </c>
      <c r="B1153" s="3">
        <v>45292</v>
      </c>
      <c r="C1153" s="3">
        <v>45382</v>
      </c>
      <c r="D1153" s="2" t="s">
        <v>75</v>
      </c>
      <c r="E1153" s="7" t="s">
        <v>4083</v>
      </c>
      <c r="F1153" s="5" t="s">
        <v>4096</v>
      </c>
      <c r="G1153" s="5" t="s">
        <v>4097</v>
      </c>
      <c r="H1153" s="16" t="s">
        <v>1534</v>
      </c>
      <c r="I1153" t="s">
        <v>83</v>
      </c>
      <c r="J1153" s="9" t="s">
        <v>4104</v>
      </c>
      <c r="K1153" s="9" t="s">
        <v>499</v>
      </c>
      <c r="L1153" s="9" t="s">
        <v>416</v>
      </c>
      <c r="M1153" s="2" t="s">
        <v>86</v>
      </c>
      <c r="N1153" s="2" t="s">
        <v>332</v>
      </c>
      <c r="O1153" s="5">
        <v>1</v>
      </c>
      <c r="P1153" s="4">
        <v>45293</v>
      </c>
      <c r="Q1153" s="4">
        <f t="shared" si="77"/>
        <v>45656</v>
      </c>
      <c r="R1153" s="2" t="s">
        <v>332</v>
      </c>
      <c r="S1153" s="13" t="s">
        <v>4125</v>
      </c>
      <c r="T1153" s="12">
        <v>520</v>
      </c>
      <c r="U1153" s="12">
        <f t="shared" si="75"/>
        <v>520</v>
      </c>
      <c r="V1153" s="13" t="s">
        <v>4143</v>
      </c>
      <c r="W1153" s="13" t="s">
        <v>800</v>
      </c>
      <c r="X1153" s="13" t="s">
        <v>802</v>
      </c>
      <c r="Y1153" s="2" t="s">
        <v>89</v>
      </c>
      <c r="Z1153" s="13" t="s">
        <v>802</v>
      </c>
      <c r="AA1153" s="2" t="s">
        <v>803</v>
      </c>
      <c r="AB1153" s="3">
        <v>45387</v>
      </c>
      <c r="AC1153" s="2" t="s">
        <v>332</v>
      </c>
    </row>
    <row r="1154" spans="1:29" ht="75" customHeight="1" x14ac:dyDescent="0.25">
      <c r="A1154" s="2">
        <v>2024</v>
      </c>
      <c r="B1154" s="3">
        <v>45292</v>
      </c>
      <c r="C1154" s="3">
        <v>45382</v>
      </c>
      <c r="D1154" s="2" t="s">
        <v>75</v>
      </c>
      <c r="E1154" s="7" t="s">
        <v>4084</v>
      </c>
      <c r="F1154" s="5" t="s">
        <v>4096</v>
      </c>
      <c r="G1154" s="5" t="s">
        <v>4097</v>
      </c>
      <c r="H1154" s="16" t="s">
        <v>1534</v>
      </c>
      <c r="I1154" t="s">
        <v>83</v>
      </c>
      <c r="J1154" s="9" t="s">
        <v>4105</v>
      </c>
      <c r="K1154" s="9" t="s">
        <v>4106</v>
      </c>
      <c r="L1154" s="9" t="s">
        <v>1788</v>
      </c>
      <c r="M1154" s="2" t="s">
        <v>86</v>
      </c>
      <c r="N1154" s="2" t="s">
        <v>332</v>
      </c>
      <c r="O1154" s="5">
        <v>1</v>
      </c>
      <c r="P1154" s="4">
        <v>45293</v>
      </c>
      <c r="Q1154" s="4">
        <f t="shared" si="77"/>
        <v>45656</v>
      </c>
      <c r="R1154" s="2" t="s">
        <v>332</v>
      </c>
      <c r="S1154" s="13" t="s">
        <v>4126</v>
      </c>
      <c r="T1154" s="12">
        <v>520</v>
      </c>
      <c r="U1154" s="12">
        <f t="shared" si="75"/>
        <v>520</v>
      </c>
      <c r="V1154" s="13" t="s">
        <v>4144</v>
      </c>
      <c r="W1154" s="13" t="s">
        <v>800</v>
      </c>
      <c r="X1154" s="13" t="s">
        <v>802</v>
      </c>
      <c r="Y1154" s="2" t="s">
        <v>89</v>
      </c>
      <c r="Z1154" s="13" t="s">
        <v>802</v>
      </c>
      <c r="AA1154" s="2" t="s">
        <v>803</v>
      </c>
      <c r="AB1154" s="3">
        <v>45387</v>
      </c>
      <c r="AC1154" s="2" t="s">
        <v>332</v>
      </c>
    </row>
    <row r="1155" spans="1:29" ht="75" customHeight="1" x14ac:dyDescent="0.25">
      <c r="A1155" s="2">
        <v>2024</v>
      </c>
      <c r="B1155" s="3">
        <v>45292</v>
      </c>
      <c r="C1155" s="3">
        <v>45382</v>
      </c>
      <c r="D1155" s="2" t="s">
        <v>75</v>
      </c>
      <c r="E1155" s="7" t="s">
        <v>4085</v>
      </c>
      <c r="F1155" s="5" t="s">
        <v>4096</v>
      </c>
      <c r="G1155" s="5" t="s">
        <v>4097</v>
      </c>
      <c r="H1155" s="16" t="s">
        <v>1534</v>
      </c>
      <c r="I1155" t="s">
        <v>83</v>
      </c>
      <c r="J1155" s="9" t="s">
        <v>4107</v>
      </c>
      <c r="K1155" s="9" t="s">
        <v>415</v>
      </c>
      <c r="L1155" s="9" t="s">
        <v>534</v>
      </c>
      <c r="M1155" s="2" t="s">
        <v>86</v>
      </c>
      <c r="N1155" s="2" t="s">
        <v>332</v>
      </c>
      <c r="O1155" s="5">
        <v>1</v>
      </c>
      <c r="P1155" s="4">
        <v>45293</v>
      </c>
      <c r="Q1155" s="4">
        <f t="shared" si="77"/>
        <v>45656</v>
      </c>
      <c r="R1155" s="2" t="s">
        <v>332</v>
      </c>
      <c r="S1155" s="13" t="s">
        <v>4127</v>
      </c>
      <c r="T1155" s="12">
        <v>520</v>
      </c>
      <c r="U1155" s="12">
        <f t="shared" si="75"/>
        <v>520</v>
      </c>
      <c r="V1155" s="13" t="s">
        <v>4145</v>
      </c>
      <c r="W1155" s="13" t="s">
        <v>800</v>
      </c>
      <c r="X1155" s="13" t="s">
        <v>802</v>
      </c>
      <c r="Y1155" s="2" t="s">
        <v>89</v>
      </c>
      <c r="Z1155" s="13" t="s">
        <v>802</v>
      </c>
      <c r="AA1155" s="2" t="s">
        <v>803</v>
      </c>
      <c r="AB1155" s="3">
        <v>45387</v>
      </c>
      <c r="AC1155" s="2" t="s">
        <v>332</v>
      </c>
    </row>
    <row r="1156" spans="1:29" ht="75" customHeight="1" x14ac:dyDescent="0.25">
      <c r="A1156" s="2">
        <v>2024</v>
      </c>
      <c r="B1156" s="3">
        <v>45292</v>
      </c>
      <c r="C1156" s="3">
        <v>45382</v>
      </c>
      <c r="D1156" s="2" t="s">
        <v>75</v>
      </c>
      <c r="E1156" s="7" t="s">
        <v>4086</v>
      </c>
      <c r="F1156" s="5" t="s">
        <v>4096</v>
      </c>
      <c r="G1156" s="5" t="s">
        <v>4097</v>
      </c>
      <c r="H1156" s="16" t="s">
        <v>1534</v>
      </c>
      <c r="I1156" t="s">
        <v>83</v>
      </c>
      <c r="J1156" s="9" t="s">
        <v>1863</v>
      </c>
      <c r="K1156" s="9" t="s">
        <v>4108</v>
      </c>
      <c r="L1156" s="9" t="s">
        <v>1802</v>
      </c>
      <c r="M1156" s="2" t="s">
        <v>86</v>
      </c>
      <c r="N1156" s="2" t="s">
        <v>332</v>
      </c>
      <c r="O1156" s="5">
        <v>1</v>
      </c>
      <c r="P1156" s="4">
        <v>45293</v>
      </c>
      <c r="Q1156" s="4">
        <f t="shared" si="77"/>
        <v>45656</v>
      </c>
      <c r="R1156" s="2" t="s">
        <v>332</v>
      </c>
      <c r="S1156" s="13" t="s">
        <v>4128</v>
      </c>
      <c r="T1156" s="12">
        <v>520</v>
      </c>
      <c r="U1156" s="12">
        <f t="shared" si="75"/>
        <v>520</v>
      </c>
      <c r="V1156" s="13" t="s">
        <v>4146</v>
      </c>
      <c r="W1156" s="13" t="s">
        <v>800</v>
      </c>
      <c r="X1156" s="13" t="s">
        <v>802</v>
      </c>
      <c r="Y1156" s="2" t="s">
        <v>89</v>
      </c>
      <c r="Z1156" s="13" t="s">
        <v>802</v>
      </c>
      <c r="AA1156" s="2" t="s">
        <v>803</v>
      </c>
      <c r="AB1156" s="3">
        <v>45387</v>
      </c>
      <c r="AC1156" s="2" t="s">
        <v>332</v>
      </c>
    </row>
    <row r="1157" spans="1:29" ht="75" customHeight="1" x14ac:dyDescent="0.25">
      <c r="A1157" s="2">
        <v>2024</v>
      </c>
      <c r="B1157" s="3">
        <v>45292</v>
      </c>
      <c r="C1157" s="3">
        <v>45382</v>
      </c>
      <c r="D1157" s="2" t="s">
        <v>75</v>
      </c>
      <c r="E1157" s="7" t="s">
        <v>4087</v>
      </c>
      <c r="F1157" s="5" t="s">
        <v>4096</v>
      </c>
      <c r="G1157" s="5" t="s">
        <v>4097</v>
      </c>
      <c r="H1157" s="16" t="s">
        <v>1534</v>
      </c>
      <c r="I1157" t="s">
        <v>83</v>
      </c>
      <c r="J1157" s="9" t="s">
        <v>1757</v>
      </c>
      <c r="K1157" s="9" t="s">
        <v>4109</v>
      </c>
      <c r="L1157" s="9" t="s">
        <v>493</v>
      </c>
      <c r="M1157" s="2" t="s">
        <v>86</v>
      </c>
      <c r="N1157" s="2" t="s">
        <v>332</v>
      </c>
      <c r="O1157" s="5">
        <v>1</v>
      </c>
      <c r="P1157" s="4">
        <v>45293</v>
      </c>
      <c r="Q1157" s="4">
        <f t="shared" si="77"/>
        <v>45656</v>
      </c>
      <c r="R1157" s="2" t="s">
        <v>332</v>
      </c>
      <c r="S1157" s="13" t="s">
        <v>4129</v>
      </c>
      <c r="T1157" s="12">
        <v>520</v>
      </c>
      <c r="U1157" s="12">
        <f t="shared" si="75"/>
        <v>520</v>
      </c>
      <c r="V1157" s="13" t="s">
        <v>4147</v>
      </c>
      <c r="W1157" s="13" t="s">
        <v>800</v>
      </c>
      <c r="X1157" s="13" t="s">
        <v>802</v>
      </c>
      <c r="Y1157" s="2" t="s">
        <v>89</v>
      </c>
      <c r="Z1157" s="13" t="s">
        <v>802</v>
      </c>
      <c r="AA1157" s="2" t="s">
        <v>803</v>
      </c>
      <c r="AB1157" s="3">
        <v>45387</v>
      </c>
      <c r="AC1157" s="2" t="s">
        <v>332</v>
      </c>
    </row>
    <row r="1158" spans="1:29" ht="75" customHeight="1" x14ac:dyDescent="0.25">
      <c r="A1158" s="2">
        <v>2024</v>
      </c>
      <c r="B1158" s="3">
        <v>45292</v>
      </c>
      <c r="C1158" s="3">
        <v>45382</v>
      </c>
      <c r="D1158" s="2" t="s">
        <v>75</v>
      </c>
      <c r="E1158" s="7" t="s">
        <v>4088</v>
      </c>
      <c r="F1158" s="5" t="s">
        <v>4096</v>
      </c>
      <c r="G1158" s="5" t="s">
        <v>4097</v>
      </c>
      <c r="H1158" s="16" t="s">
        <v>1534</v>
      </c>
      <c r="I1158" t="s">
        <v>83</v>
      </c>
      <c r="J1158" s="9" t="s">
        <v>4110</v>
      </c>
      <c r="K1158" s="9" t="s">
        <v>4103</v>
      </c>
      <c r="L1158" s="9" t="s">
        <v>4111</v>
      </c>
      <c r="M1158" s="2" t="s">
        <v>86</v>
      </c>
      <c r="N1158" s="2" t="s">
        <v>332</v>
      </c>
      <c r="O1158" s="5">
        <v>1</v>
      </c>
      <c r="P1158" s="4">
        <v>45293</v>
      </c>
      <c r="Q1158" s="4">
        <f t="shared" si="77"/>
        <v>45656</v>
      </c>
      <c r="R1158" s="2" t="s">
        <v>332</v>
      </c>
      <c r="S1158" s="13" t="s">
        <v>4130</v>
      </c>
      <c r="T1158" s="12">
        <v>520</v>
      </c>
      <c r="U1158" s="12">
        <f t="shared" si="75"/>
        <v>520</v>
      </c>
      <c r="V1158" s="13" t="s">
        <v>4148</v>
      </c>
      <c r="W1158" s="13" t="s">
        <v>800</v>
      </c>
      <c r="X1158" s="13" t="s">
        <v>802</v>
      </c>
      <c r="Y1158" s="2" t="s">
        <v>89</v>
      </c>
      <c r="Z1158" s="13" t="s">
        <v>802</v>
      </c>
      <c r="AA1158" s="2" t="s">
        <v>803</v>
      </c>
      <c r="AB1158" s="3">
        <v>45387</v>
      </c>
      <c r="AC1158" s="2" t="s">
        <v>332</v>
      </c>
    </row>
    <row r="1159" spans="1:29" ht="75" customHeight="1" x14ac:dyDescent="0.25">
      <c r="A1159" s="2">
        <v>2024</v>
      </c>
      <c r="B1159" s="3">
        <v>45292</v>
      </c>
      <c r="C1159" s="3">
        <v>45382</v>
      </c>
      <c r="D1159" s="2" t="s">
        <v>75</v>
      </c>
      <c r="E1159" s="7" t="s">
        <v>4089</v>
      </c>
      <c r="F1159" s="5" t="s">
        <v>4096</v>
      </c>
      <c r="G1159" s="5" t="s">
        <v>4097</v>
      </c>
      <c r="H1159" s="16" t="s">
        <v>1534</v>
      </c>
      <c r="I1159" t="s">
        <v>83</v>
      </c>
      <c r="J1159" s="9" t="s">
        <v>4112</v>
      </c>
      <c r="K1159" s="9" t="s">
        <v>445</v>
      </c>
      <c r="L1159" s="9" t="s">
        <v>354</v>
      </c>
      <c r="M1159" s="2" t="s">
        <v>86</v>
      </c>
      <c r="N1159" s="2" t="s">
        <v>332</v>
      </c>
      <c r="O1159" s="5">
        <v>1</v>
      </c>
      <c r="P1159" s="4">
        <v>45293</v>
      </c>
      <c r="Q1159" s="4">
        <f t="shared" si="77"/>
        <v>45656</v>
      </c>
      <c r="R1159" s="2" t="s">
        <v>332</v>
      </c>
      <c r="S1159" s="13" t="s">
        <v>4131</v>
      </c>
      <c r="T1159" s="12">
        <v>520</v>
      </c>
      <c r="U1159" s="12">
        <f t="shared" si="75"/>
        <v>520</v>
      </c>
      <c r="V1159" s="13" t="s">
        <v>4149</v>
      </c>
      <c r="W1159" s="13" t="s">
        <v>800</v>
      </c>
      <c r="X1159" s="13" t="s">
        <v>802</v>
      </c>
      <c r="Y1159" s="2" t="s">
        <v>89</v>
      </c>
      <c r="Z1159" s="13" t="s">
        <v>802</v>
      </c>
      <c r="AA1159" s="2" t="s">
        <v>803</v>
      </c>
      <c r="AB1159" s="3">
        <v>45387</v>
      </c>
      <c r="AC1159" s="2" t="s">
        <v>332</v>
      </c>
    </row>
    <row r="1160" spans="1:29" ht="75" customHeight="1" x14ac:dyDescent="0.25">
      <c r="A1160" s="2">
        <v>2024</v>
      </c>
      <c r="B1160" s="3">
        <v>45292</v>
      </c>
      <c r="C1160" s="3">
        <v>45382</v>
      </c>
      <c r="D1160" s="2" t="s">
        <v>75</v>
      </c>
      <c r="E1160" s="7" t="s">
        <v>4090</v>
      </c>
      <c r="F1160" s="5" t="s">
        <v>4096</v>
      </c>
      <c r="G1160" s="5" t="s">
        <v>4097</v>
      </c>
      <c r="H1160" s="16" t="s">
        <v>1534</v>
      </c>
      <c r="I1160" t="s">
        <v>83</v>
      </c>
      <c r="J1160" s="9" t="s">
        <v>4113</v>
      </c>
      <c r="K1160" s="9" t="s">
        <v>327</v>
      </c>
      <c r="L1160" s="9" t="s">
        <v>368</v>
      </c>
      <c r="M1160" s="2" t="s">
        <v>86</v>
      </c>
      <c r="N1160" s="2" t="s">
        <v>332</v>
      </c>
      <c r="O1160" s="5">
        <v>1</v>
      </c>
      <c r="P1160" s="4">
        <v>45293</v>
      </c>
      <c r="Q1160" s="4">
        <f t="shared" si="77"/>
        <v>45656</v>
      </c>
      <c r="R1160" s="2" t="s">
        <v>332</v>
      </c>
      <c r="S1160" s="13" t="s">
        <v>4132</v>
      </c>
      <c r="T1160" s="12">
        <v>520</v>
      </c>
      <c r="U1160" s="12">
        <f t="shared" si="75"/>
        <v>520</v>
      </c>
      <c r="V1160" s="13" t="s">
        <v>4150</v>
      </c>
      <c r="W1160" s="13" t="s">
        <v>800</v>
      </c>
      <c r="X1160" s="13" t="s">
        <v>802</v>
      </c>
      <c r="Y1160" s="2" t="s">
        <v>89</v>
      </c>
      <c r="Z1160" s="13" t="s">
        <v>802</v>
      </c>
      <c r="AA1160" s="2" t="s">
        <v>803</v>
      </c>
      <c r="AB1160" s="3">
        <v>45387</v>
      </c>
      <c r="AC1160" s="2" t="s">
        <v>332</v>
      </c>
    </row>
    <row r="1161" spans="1:29" ht="75" customHeight="1" x14ac:dyDescent="0.25">
      <c r="A1161" s="2">
        <v>2024</v>
      </c>
      <c r="B1161" s="3">
        <v>45292</v>
      </c>
      <c r="C1161" s="3">
        <v>45382</v>
      </c>
      <c r="D1161" s="2" t="s">
        <v>75</v>
      </c>
      <c r="E1161" s="7" t="s">
        <v>4091</v>
      </c>
      <c r="F1161" s="5" t="s">
        <v>4096</v>
      </c>
      <c r="G1161" s="5" t="s">
        <v>4097</v>
      </c>
      <c r="H1161" s="16" t="s">
        <v>1534</v>
      </c>
      <c r="I1161" t="s">
        <v>83</v>
      </c>
      <c r="J1161" s="9" t="s">
        <v>560</v>
      </c>
      <c r="K1161" s="9" t="s">
        <v>461</v>
      </c>
      <c r="L1161" s="9" t="s">
        <v>354</v>
      </c>
      <c r="M1161" s="2" t="s">
        <v>86</v>
      </c>
      <c r="N1161" s="2" t="s">
        <v>332</v>
      </c>
      <c r="O1161" s="5">
        <v>1</v>
      </c>
      <c r="P1161" s="4">
        <v>45293</v>
      </c>
      <c r="Q1161" s="4">
        <f t="shared" si="77"/>
        <v>45656</v>
      </c>
      <c r="R1161" s="2" t="s">
        <v>332</v>
      </c>
      <c r="S1161" s="13" t="s">
        <v>4133</v>
      </c>
      <c r="T1161" s="12">
        <v>520</v>
      </c>
      <c r="U1161" s="12">
        <f t="shared" si="75"/>
        <v>520</v>
      </c>
      <c r="V1161" s="13" t="s">
        <v>4151</v>
      </c>
      <c r="W1161" s="13" t="s">
        <v>800</v>
      </c>
      <c r="X1161" s="13" t="s">
        <v>802</v>
      </c>
      <c r="Y1161" s="2" t="s">
        <v>89</v>
      </c>
      <c r="Z1161" s="13" t="s">
        <v>802</v>
      </c>
      <c r="AA1161" s="2" t="s">
        <v>803</v>
      </c>
      <c r="AB1161" s="3">
        <v>45387</v>
      </c>
      <c r="AC1161" s="2" t="s">
        <v>332</v>
      </c>
    </row>
    <row r="1162" spans="1:29" ht="75" customHeight="1" x14ac:dyDescent="0.25">
      <c r="A1162" s="2">
        <v>2024</v>
      </c>
      <c r="B1162" s="3">
        <v>45292</v>
      </c>
      <c r="C1162" s="3">
        <v>45382</v>
      </c>
      <c r="D1162" s="2" t="s">
        <v>75</v>
      </c>
      <c r="E1162" s="7" t="s">
        <v>4092</v>
      </c>
      <c r="F1162" s="5" t="s">
        <v>4096</v>
      </c>
      <c r="G1162" s="5" t="s">
        <v>4097</v>
      </c>
      <c r="H1162" s="16" t="s">
        <v>1534</v>
      </c>
      <c r="I1162" t="s">
        <v>83</v>
      </c>
      <c r="J1162" s="9" t="s">
        <v>4114</v>
      </c>
      <c r="K1162" s="9" t="s">
        <v>445</v>
      </c>
      <c r="L1162" s="9" t="s">
        <v>4115</v>
      </c>
      <c r="M1162" s="2" t="s">
        <v>86</v>
      </c>
      <c r="N1162" s="2" t="s">
        <v>332</v>
      </c>
      <c r="O1162" s="5">
        <v>1</v>
      </c>
      <c r="P1162" s="4">
        <v>45293</v>
      </c>
      <c r="Q1162" s="4">
        <f t="shared" si="77"/>
        <v>45656</v>
      </c>
      <c r="R1162" s="2" t="s">
        <v>332</v>
      </c>
      <c r="S1162" s="13" t="s">
        <v>4134</v>
      </c>
      <c r="T1162" s="12">
        <v>520</v>
      </c>
      <c r="U1162" s="12">
        <f t="shared" si="75"/>
        <v>520</v>
      </c>
      <c r="V1162" s="13" t="s">
        <v>4152</v>
      </c>
      <c r="W1162" s="13" t="s">
        <v>800</v>
      </c>
      <c r="X1162" s="13" t="s">
        <v>802</v>
      </c>
      <c r="Y1162" s="2" t="s">
        <v>89</v>
      </c>
      <c r="Z1162" s="13" t="s">
        <v>802</v>
      </c>
      <c r="AA1162" s="2" t="s">
        <v>803</v>
      </c>
      <c r="AB1162" s="3">
        <v>45387</v>
      </c>
      <c r="AC1162" s="2" t="s">
        <v>332</v>
      </c>
    </row>
    <row r="1163" spans="1:29" ht="75" customHeight="1" x14ac:dyDescent="0.25">
      <c r="A1163" s="2">
        <v>2024</v>
      </c>
      <c r="B1163" s="3">
        <v>45292</v>
      </c>
      <c r="C1163" s="3">
        <v>45382</v>
      </c>
      <c r="D1163" s="2" t="s">
        <v>75</v>
      </c>
      <c r="E1163" s="7" t="s">
        <v>4093</v>
      </c>
      <c r="F1163" s="5" t="s">
        <v>4096</v>
      </c>
      <c r="G1163" s="5" t="s">
        <v>4097</v>
      </c>
      <c r="H1163" s="16" t="s">
        <v>1534</v>
      </c>
      <c r="I1163" t="s">
        <v>83</v>
      </c>
      <c r="J1163" s="9" t="s">
        <v>4116</v>
      </c>
      <c r="K1163" s="9" t="s">
        <v>516</v>
      </c>
      <c r="L1163" s="9" t="s">
        <v>352</v>
      </c>
      <c r="M1163" s="2" t="s">
        <v>86</v>
      </c>
      <c r="N1163" s="2" t="s">
        <v>332</v>
      </c>
      <c r="O1163" s="5">
        <v>1</v>
      </c>
      <c r="P1163" s="4">
        <v>45293</v>
      </c>
      <c r="Q1163" s="4">
        <f t="shared" si="77"/>
        <v>45656</v>
      </c>
      <c r="R1163" s="2" t="s">
        <v>332</v>
      </c>
      <c r="S1163" s="13" t="s">
        <v>4135</v>
      </c>
      <c r="T1163" s="12">
        <v>520</v>
      </c>
      <c r="U1163" s="12">
        <f t="shared" si="75"/>
        <v>520</v>
      </c>
      <c r="V1163" s="13" t="s">
        <v>4153</v>
      </c>
      <c r="W1163" s="13" t="s">
        <v>800</v>
      </c>
      <c r="X1163" s="13" t="s">
        <v>802</v>
      </c>
      <c r="Y1163" s="2" t="s">
        <v>89</v>
      </c>
      <c r="Z1163" s="13" t="s">
        <v>802</v>
      </c>
      <c r="AA1163" s="2" t="s">
        <v>803</v>
      </c>
      <c r="AB1163" s="3">
        <v>45387</v>
      </c>
      <c r="AC1163" s="2" t="s">
        <v>332</v>
      </c>
    </row>
    <row r="1164" spans="1:29" ht="75" customHeight="1" x14ac:dyDescent="0.25">
      <c r="A1164" s="2">
        <v>2024</v>
      </c>
      <c r="B1164" s="3">
        <v>45292</v>
      </c>
      <c r="C1164" s="3">
        <v>45382</v>
      </c>
      <c r="D1164" s="2" t="s">
        <v>75</v>
      </c>
      <c r="E1164" s="7" t="s">
        <v>4094</v>
      </c>
      <c r="F1164" s="5" t="s">
        <v>4096</v>
      </c>
      <c r="G1164" s="5" t="s">
        <v>4097</v>
      </c>
      <c r="H1164" s="16" t="s">
        <v>1534</v>
      </c>
      <c r="I1164" t="s">
        <v>83</v>
      </c>
      <c r="J1164" s="9" t="s">
        <v>4117</v>
      </c>
      <c r="K1164" s="9" t="s">
        <v>1862</v>
      </c>
      <c r="L1164" s="9" t="s">
        <v>345</v>
      </c>
      <c r="M1164" s="2" t="s">
        <v>87</v>
      </c>
      <c r="N1164" s="2" t="s">
        <v>332</v>
      </c>
      <c r="O1164" s="5">
        <v>1</v>
      </c>
      <c r="P1164" s="4">
        <v>45293</v>
      </c>
      <c r="Q1164" s="4">
        <f t="shared" si="77"/>
        <v>45656</v>
      </c>
      <c r="R1164" s="2" t="s">
        <v>332</v>
      </c>
      <c r="S1164" s="13" t="s">
        <v>4136</v>
      </c>
      <c r="T1164" s="12">
        <v>520</v>
      </c>
      <c r="U1164" s="12">
        <f t="shared" si="75"/>
        <v>520</v>
      </c>
      <c r="V1164" s="13" t="s">
        <v>4154</v>
      </c>
      <c r="W1164" s="13" t="s">
        <v>800</v>
      </c>
      <c r="X1164" s="13" t="s">
        <v>802</v>
      </c>
      <c r="Y1164" s="2" t="s">
        <v>89</v>
      </c>
      <c r="Z1164" s="13" t="s">
        <v>802</v>
      </c>
      <c r="AA1164" s="2" t="s">
        <v>803</v>
      </c>
      <c r="AB1164" s="3">
        <v>45387</v>
      </c>
      <c r="AC1164" s="2" t="s">
        <v>332</v>
      </c>
    </row>
    <row r="1165" spans="1:29" ht="75" customHeight="1" x14ac:dyDescent="0.25">
      <c r="A1165" s="2">
        <v>2024</v>
      </c>
      <c r="B1165" s="3">
        <v>45292</v>
      </c>
      <c r="C1165" s="3">
        <v>45382</v>
      </c>
      <c r="D1165" s="2" t="s">
        <v>75</v>
      </c>
      <c r="E1165" s="7" t="s">
        <v>4095</v>
      </c>
      <c r="F1165" s="5" t="s">
        <v>4096</v>
      </c>
      <c r="G1165" s="5" t="s">
        <v>4097</v>
      </c>
      <c r="H1165" s="16" t="s">
        <v>1534</v>
      </c>
      <c r="I1165" t="s">
        <v>83</v>
      </c>
      <c r="J1165" s="9" t="s">
        <v>4118</v>
      </c>
      <c r="K1165" s="9" t="s">
        <v>330</v>
      </c>
      <c r="L1165" s="9" t="s">
        <v>4119</v>
      </c>
      <c r="M1165" s="2" t="s">
        <v>86</v>
      </c>
      <c r="N1165" s="2" t="s">
        <v>332</v>
      </c>
      <c r="O1165" s="5">
        <v>1</v>
      </c>
      <c r="P1165" s="4">
        <v>45293</v>
      </c>
      <c r="Q1165" s="4">
        <f t="shared" si="77"/>
        <v>45656</v>
      </c>
      <c r="R1165" s="2" t="s">
        <v>332</v>
      </c>
      <c r="S1165" s="13" t="s">
        <v>4137</v>
      </c>
      <c r="T1165" s="12">
        <v>520</v>
      </c>
      <c r="U1165" s="12">
        <f t="shared" si="75"/>
        <v>520</v>
      </c>
      <c r="V1165" s="13" t="s">
        <v>4155</v>
      </c>
      <c r="W1165" s="13" t="s">
        <v>800</v>
      </c>
      <c r="X1165" s="13" t="s">
        <v>802</v>
      </c>
      <c r="Y1165" s="2" t="s">
        <v>89</v>
      </c>
      <c r="Z1165" s="13" t="s">
        <v>802</v>
      </c>
      <c r="AA1165" s="2" t="s">
        <v>803</v>
      </c>
      <c r="AB1165" s="3">
        <v>45387</v>
      </c>
      <c r="AC1165" s="2" t="s">
        <v>332</v>
      </c>
    </row>
    <row r="1166" spans="1:29" ht="30" customHeight="1" x14ac:dyDescent="0.25">
      <c r="A1166" s="2">
        <v>2024</v>
      </c>
      <c r="B1166" s="3">
        <v>45292</v>
      </c>
      <c r="C1166" s="3">
        <v>45382</v>
      </c>
      <c r="D1166" s="2" t="s">
        <v>75</v>
      </c>
      <c r="E1166" s="7" t="s">
        <v>4156</v>
      </c>
      <c r="F1166" s="5" t="s">
        <v>4177</v>
      </c>
      <c r="G1166" s="5" t="s">
        <v>4186</v>
      </c>
      <c r="H1166" s="16" t="s">
        <v>1534</v>
      </c>
      <c r="I1166" t="s">
        <v>83</v>
      </c>
      <c r="J1166" s="9" t="s">
        <v>4178</v>
      </c>
      <c r="K1166" s="9" t="s">
        <v>332</v>
      </c>
      <c r="L1166" s="9" t="s">
        <v>332</v>
      </c>
      <c r="M1166" s="2" t="s">
        <v>86</v>
      </c>
      <c r="N1166" s="2" t="s">
        <v>332</v>
      </c>
      <c r="O1166" s="5">
        <v>1</v>
      </c>
      <c r="P1166" s="4">
        <v>45294</v>
      </c>
      <c r="Q1166" s="4">
        <f>P1166+60</f>
        <v>45354</v>
      </c>
      <c r="R1166" s="2" t="s">
        <v>332</v>
      </c>
      <c r="S1166" s="13" t="s">
        <v>4187</v>
      </c>
      <c r="T1166" s="12">
        <v>960</v>
      </c>
      <c r="U1166" s="12">
        <f t="shared" si="75"/>
        <v>960</v>
      </c>
      <c r="V1166" s="13" t="s">
        <v>4208</v>
      </c>
      <c r="W1166" s="13" t="s">
        <v>800</v>
      </c>
      <c r="X1166" s="13" t="s">
        <v>802</v>
      </c>
      <c r="Y1166" s="2" t="s">
        <v>89</v>
      </c>
      <c r="Z1166" s="13" t="s">
        <v>802</v>
      </c>
      <c r="AA1166" s="2" t="s">
        <v>803</v>
      </c>
      <c r="AB1166" s="3">
        <v>45387</v>
      </c>
      <c r="AC1166" s="2" t="s">
        <v>332</v>
      </c>
    </row>
    <row r="1167" spans="1:29" ht="30" customHeight="1" x14ac:dyDescent="0.25">
      <c r="A1167" s="2">
        <v>2024</v>
      </c>
      <c r="B1167" s="3">
        <v>45292</v>
      </c>
      <c r="C1167" s="3">
        <v>45382</v>
      </c>
      <c r="D1167" s="2" t="s">
        <v>75</v>
      </c>
      <c r="E1167" s="7" t="s">
        <v>4157</v>
      </c>
      <c r="F1167" s="5" t="s">
        <v>4177</v>
      </c>
      <c r="G1167" s="5" t="s">
        <v>4186</v>
      </c>
      <c r="H1167" s="16" t="s">
        <v>1534</v>
      </c>
      <c r="I1167" t="s">
        <v>83</v>
      </c>
      <c r="J1167" s="9" t="s">
        <v>4179</v>
      </c>
      <c r="K1167" s="9" t="s">
        <v>359</v>
      </c>
      <c r="L1167" s="9" t="s">
        <v>380</v>
      </c>
      <c r="M1167" s="2" t="s">
        <v>87</v>
      </c>
      <c r="N1167" s="2" t="s">
        <v>332</v>
      </c>
      <c r="O1167" s="5">
        <v>1</v>
      </c>
      <c r="P1167" s="4">
        <v>45321</v>
      </c>
      <c r="Q1167" s="4">
        <f>P1167+32</f>
        <v>45353</v>
      </c>
      <c r="R1167" s="2" t="s">
        <v>332</v>
      </c>
      <c r="S1167" s="13" t="s">
        <v>4188</v>
      </c>
      <c r="T1167" s="12">
        <v>480</v>
      </c>
      <c r="U1167" s="12">
        <f t="shared" si="75"/>
        <v>480</v>
      </c>
      <c r="V1167" s="13" t="s">
        <v>4209</v>
      </c>
      <c r="W1167" s="13" t="s">
        <v>800</v>
      </c>
      <c r="X1167" s="13" t="s">
        <v>802</v>
      </c>
      <c r="Y1167" s="2" t="s">
        <v>89</v>
      </c>
      <c r="Z1167" s="13" t="s">
        <v>802</v>
      </c>
      <c r="AA1167" s="2" t="s">
        <v>803</v>
      </c>
      <c r="AB1167" s="3">
        <v>45387</v>
      </c>
      <c r="AC1167" s="2" t="s">
        <v>332</v>
      </c>
    </row>
    <row r="1168" spans="1:29" ht="30" customHeight="1" x14ac:dyDescent="0.25">
      <c r="A1168" s="2">
        <v>2024</v>
      </c>
      <c r="B1168" s="3">
        <v>45292</v>
      </c>
      <c r="C1168" s="3">
        <v>45382</v>
      </c>
      <c r="D1168" s="2" t="s">
        <v>75</v>
      </c>
      <c r="E1168" s="7" t="s">
        <v>4158</v>
      </c>
      <c r="F1168" s="5" t="s">
        <v>4177</v>
      </c>
      <c r="G1168" s="5" t="s">
        <v>4186</v>
      </c>
      <c r="H1168" s="16" t="s">
        <v>1534</v>
      </c>
      <c r="I1168" t="s">
        <v>83</v>
      </c>
      <c r="J1168" s="9" t="s">
        <v>4180</v>
      </c>
      <c r="K1168" s="9" t="s">
        <v>332</v>
      </c>
      <c r="L1168" s="9" t="s">
        <v>332</v>
      </c>
      <c r="M1168" s="2" t="s">
        <v>86</v>
      </c>
      <c r="N1168" s="2" t="s">
        <v>332</v>
      </c>
      <c r="O1168" s="5">
        <v>1</v>
      </c>
      <c r="P1168" s="4">
        <v>45345</v>
      </c>
      <c r="Q1168" s="4">
        <f>P1168+31</f>
        <v>45376</v>
      </c>
      <c r="R1168" s="2" t="s">
        <v>332</v>
      </c>
      <c r="S1168" s="13" t="s">
        <v>4189</v>
      </c>
      <c r="T1168" s="12">
        <v>480</v>
      </c>
      <c r="U1168" s="12">
        <f t="shared" si="75"/>
        <v>480</v>
      </c>
      <c r="V1168" s="13" t="s">
        <v>4210</v>
      </c>
      <c r="W1168" s="13" t="s">
        <v>800</v>
      </c>
      <c r="X1168" s="13" t="s">
        <v>802</v>
      </c>
      <c r="Y1168" s="2" t="s">
        <v>89</v>
      </c>
      <c r="Z1168" s="13" t="s">
        <v>802</v>
      </c>
      <c r="AA1168" s="2" t="s">
        <v>803</v>
      </c>
      <c r="AB1168" s="3">
        <v>45387</v>
      </c>
      <c r="AC1168" s="2" t="s">
        <v>332</v>
      </c>
    </row>
    <row r="1169" spans="1:29" ht="30" customHeight="1" x14ac:dyDescent="0.25">
      <c r="A1169" s="2">
        <v>2024</v>
      </c>
      <c r="B1169" s="3">
        <v>45292</v>
      </c>
      <c r="C1169" s="3">
        <v>45382</v>
      </c>
      <c r="D1169" s="2" t="s">
        <v>75</v>
      </c>
      <c r="E1169" s="7" t="s">
        <v>4159</v>
      </c>
      <c r="F1169" s="5" t="s">
        <v>4177</v>
      </c>
      <c r="G1169" s="5" t="s">
        <v>4186</v>
      </c>
      <c r="H1169" s="16" t="s">
        <v>1534</v>
      </c>
      <c r="I1169" t="s">
        <v>83</v>
      </c>
      <c r="J1169" s="9" t="s">
        <v>4181</v>
      </c>
      <c r="K1169" s="9" t="s">
        <v>332</v>
      </c>
      <c r="L1169" s="9" t="s">
        <v>332</v>
      </c>
      <c r="M1169" s="2" t="s">
        <v>87</v>
      </c>
      <c r="N1169" s="2" t="s">
        <v>332</v>
      </c>
      <c r="O1169" s="5">
        <v>1</v>
      </c>
      <c r="P1169" s="4">
        <v>45362</v>
      </c>
      <c r="Q1169" s="4">
        <f>P1169+2</f>
        <v>45364</v>
      </c>
      <c r="R1169" s="2" t="s">
        <v>332</v>
      </c>
      <c r="S1169" s="13" t="s">
        <v>4190</v>
      </c>
      <c r="T1169" s="12">
        <v>540</v>
      </c>
      <c r="U1169" s="12">
        <f>T1169</f>
        <v>540</v>
      </c>
      <c r="V1169" s="13" t="s">
        <v>4211</v>
      </c>
      <c r="W1169" s="13" t="s">
        <v>800</v>
      </c>
      <c r="X1169" s="13" t="s">
        <v>802</v>
      </c>
      <c r="Y1169" s="2" t="s">
        <v>89</v>
      </c>
      <c r="Z1169" s="13" t="s">
        <v>802</v>
      </c>
      <c r="AA1169" s="2" t="s">
        <v>803</v>
      </c>
      <c r="AB1169" s="3">
        <v>45387</v>
      </c>
      <c r="AC1169" s="2" t="s">
        <v>332</v>
      </c>
    </row>
    <row r="1170" spans="1:29" ht="30" customHeight="1" x14ac:dyDescent="0.25">
      <c r="A1170" s="2">
        <v>2024</v>
      </c>
      <c r="B1170" s="3">
        <v>45292</v>
      </c>
      <c r="C1170" s="3">
        <v>45382</v>
      </c>
      <c r="D1170" s="2" t="s">
        <v>75</v>
      </c>
      <c r="E1170" s="7" t="s">
        <v>4160</v>
      </c>
      <c r="F1170" s="5" t="s">
        <v>4177</v>
      </c>
      <c r="G1170" s="5" t="s">
        <v>4186</v>
      </c>
      <c r="H1170" s="16" t="s">
        <v>1534</v>
      </c>
      <c r="I1170" t="s">
        <v>83</v>
      </c>
      <c r="J1170" s="9" t="s">
        <v>4182</v>
      </c>
      <c r="K1170" s="9" t="s">
        <v>371</v>
      </c>
      <c r="L1170" s="9" t="s">
        <v>4183</v>
      </c>
      <c r="M1170" s="2" t="s">
        <v>86</v>
      </c>
      <c r="N1170" s="2" t="s">
        <v>332</v>
      </c>
      <c r="O1170" s="5">
        <v>1</v>
      </c>
      <c r="P1170" s="4">
        <v>44957</v>
      </c>
      <c r="Q1170" s="4">
        <f>P1170+334</f>
        <v>45291</v>
      </c>
      <c r="R1170" s="2" t="s">
        <v>332</v>
      </c>
      <c r="S1170" s="13" t="s">
        <v>4191</v>
      </c>
      <c r="T1170" s="12">
        <v>3600</v>
      </c>
      <c r="U1170" s="12">
        <f t="shared" si="75"/>
        <v>3600</v>
      </c>
      <c r="V1170" s="13" t="s">
        <v>4212</v>
      </c>
      <c r="W1170" s="13" t="s">
        <v>800</v>
      </c>
      <c r="X1170" s="13" t="s">
        <v>802</v>
      </c>
      <c r="Y1170" s="2" t="s">
        <v>89</v>
      </c>
      <c r="Z1170" s="13" t="s">
        <v>802</v>
      </c>
      <c r="AA1170" s="2" t="s">
        <v>803</v>
      </c>
      <c r="AB1170" s="3">
        <v>45387</v>
      </c>
      <c r="AC1170" s="2" t="s">
        <v>332</v>
      </c>
    </row>
    <row r="1171" spans="1:29" ht="30" customHeight="1" x14ac:dyDescent="0.25">
      <c r="A1171" s="2">
        <v>2024</v>
      </c>
      <c r="B1171" s="3">
        <v>45292</v>
      </c>
      <c r="C1171" s="3">
        <v>45382</v>
      </c>
      <c r="D1171" s="2" t="s">
        <v>75</v>
      </c>
      <c r="E1171" s="7" t="s">
        <v>4161</v>
      </c>
      <c r="F1171" s="5" t="s">
        <v>4177</v>
      </c>
      <c r="G1171" s="5" t="s">
        <v>4186</v>
      </c>
      <c r="H1171" s="16" t="s">
        <v>1534</v>
      </c>
      <c r="I1171" t="s">
        <v>83</v>
      </c>
      <c r="J1171" s="9" t="s">
        <v>3805</v>
      </c>
      <c r="K1171" s="9" t="s">
        <v>332</v>
      </c>
      <c r="L1171" s="9" t="s">
        <v>332</v>
      </c>
      <c r="M1171" s="2" t="s">
        <v>86</v>
      </c>
      <c r="N1171" s="2" t="s">
        <v>332</v>
      </c>
      <c r="O1171" s="5">
        <v>1</v>
      </c>
      <c r="P1171" s="4">
        <v>45322</v>
      </c>
      <c r="Q1171" s="4">
        <f>P1171+335</f>
        <v>45657</v>
      </c>
      <c r="R1171" s="2" t="s">
        <v>332</v>
      </c>
      <c r="S1171" s="13" t="s">
        <v>4192</v>
      </c>
      <c r="T1171" s="12">
        <f>1550+1800</f>
        <v>3350</v>
      </c>
      <c r="U1171" s="12">
        <f t="shared" ref="U1171:U1193" si="78">T1171</f>
        <v>3350</v>
      </c>
      <c r="V1171" s="13" t="s">
        <v>4213</v>
      </c>
      <c r="W1171" s="13" t="s">
        <v>800</v>
      </c>
      <c r="X1171" s="13" t="s">
        <v>802</v>
      </c>
      <c r="Y1171" s="2" t="s">
        <v>89</v>
      </c>
      <c r="Z1171" s="13" t="s">
        <v>802</v>
      </c>
      <c r="AA1171" s="2" t="s">
        <v>803</v>
      </c>
      <c r="AB1171" s="3">
        <v>45387</v>
      </c>
      <c r="AC1171" s="2" t="s">
        <v>332</v>
      </c>
    </row>
    <row r="1172" spans="1:29" ht="30" customHeight="1" x14ac:dyDescent="0.25">
      <c r="A1172" s="2">
        <v>2024</v>
      </c>
      <c r="B1172" s="3">
        <v>45292</v>
      </c>
      <c r="C1172" s="3">
        <v>45382</v>
      </c>
      <c r="D1172" s="2" t="s">
        <v>75</v>
      </c>
      <c r="E1172" s="7" t="s">
        <v>4162</v>
      </c>
      <c r="F1172" s="5" t="s">
        <v>4177</v>
      </c>
      <c r="G1172" s="5" t="s">
        <v>4186</v>
      </c>
      <c r="H1172" s="16" t="s">
        <v>1534</v>
      </c>
      <c r="I1172" t="s">
        <v>83</v>
      </c>
      <c r="J1172" s="9" t="s">
        <v>3827</v>
      </c>
      <c r="K1172" s="9" t="s">
        <v>332</v>
      </c>
      <c r="L1172" s="9" t="s">
        <v>332</v>
      </c>
      <c r="M1172" s="2" t="s">
        <v>86</v>
      </c>
      <c r="N1172" s="2" t="s">
        <v>332</v>
      </c>
      <c r="O1172" s="5">
        <v>1</v>
      </c>
      <c r="P1172" s="4">
        <v>44927</v>
      </c>
      <c r="Q1172" s="4">
        <f>P1172+730</f>
        <v>45657</v>
      </c>
      <c r="R1172" s="2" t="s">
        <v>332</v>
      </c>
      <c r="S1172" s="13" t="s">
        <v>4193</v>
      </c>
      <c r="T1172" s="12">
        <f>1500+12400</f>
        <v>13900</v>
      </c>
      <c r="U1172" s="12">
        <f t="shared" si="78"/>
        <v>13900</v>
      </c>
      <c r="V1172" s="13" t="s">
        <v>4214</v>
      </c>
      <c r="W1172" s="13" t="s">
        <v>800</v>
      </c>
      <c r="X1172" s="13" t="s">
        <v>802</v>
      </c>
      <c r="Y1172" s="2" t="s">
        <v>89</v>
      </c>
      <c r="Z1172" s="13" t="s">
        <v>802</v>
      </c>
      <c r="AA1172" s="2" t="s">
        <v>803</v>
      </c>
      <c r="AB1172" s="3">
        <v>45387</v>
      </c>
      <c r="AC1172" s="2" t="s">
        <v>332</v>
      </c>
    </row>
    <row r="1173" spans="1:29" ht="30" customHeight="1" x14ac:dyDescent="0.25">
      <c r="A1173" s="2">
        <v>2024</v>
      </c>
      <c r="B1173" s="3">
        <v>45292</v>
      </c>
      <c r="C1173" s="3">
        <v>45382</v>
      </c>
      <c r="D1173" s="2" t="s">
        <v>75</v>
      </c>
      <c r="E1173" s="7" t="s">
        <v>4163</v>
      </c>
      <c r="F1173" s="5" t="s">
        <v>4177</v>
      </c>
      <c r="G1173" s="5" t="s">
        <v>4186</v>
      </c>
      <c r="H1173" s="16" t="s">
        <v>1534</v>
      </c>
      <c r="I1173" t="s">
        <v>83</v>
      </c>
      <c r="J1173" s="9" t="s">
        <v>3826</v>
      </c>
      <c r="K1173" s="9" t="s">
        <v>332</v>
      </c>
      <c r="L1173" s="9" t="s">
        <v>332</v>
      </c>
      <c r="M1173" s="2" t="s">
        <v>86</v>
      </c>
      <c r="N1173" s="2" t="s">
        <v>332</v>
      </c>
      <c r="O1173" s="5">
        <v>1</v>
      </c>
      <c r="P1173" s="4">
        <v>45292</v>
      </c>
      <c r="Q1173" s="4">
        <f t="shared" ref="Q1173:Q1178" si="79">P1173+365</f>
        <v>45657</v>
      </c>
      <c r="R1173" s="2" t="s">
        <v>332</v>
      </c>
      <c r="S1173" s="13" t="s">
        <v>4194</v>
      </c>
      <c r="T1173" s="12">
        <f>6200+6000</f>
        <v>12200</v>
      </c>
      <c r="U1173" s="12">
        <f t="shared" si="78"/>
        <v>12200</v>
      </c>
      <c r="V1173" s="13" t="s">
        <v>4215</v>
      </c>
      <c r="W1173" s="13" t="s">
        <v>800</v>
      </c>
      <c r="X1173" s="13" t="s">
        <v>802</v>
      </c>
      <c r="Y1173" s="2" t="s">
        <v>89</v>
      </c>
      <c r="Z1173" s="13" t="s">
        <v>802</v>
      </c>
      <c r="AA1173" s="2" t="s">
        <v>803</v>
      </c>
      <c r="AB1173" s="3">
        <v>45387</v>
      </c>
      <c r="AC1173" s="2" t="s">
        <v>332</v>
      </c>
    </row>
    <row r="1174" spans="1:29" ht="30" customHeight="1" x14ac:dyDescent="0.25">
      <c r="A1174" s="2">
        <v>2024</v>
      </c>
      <c r="B1174" s="3">
        <v>45292</v>
      </c>
      <c r="C1174" s="3">
        <v>45382</v>
      </c>
      <c r="D1174" s="2" t="s">
        <v>75</v>
      </c>
      <c r="E1174" s="7" t="s">
        <v>4164</v>
      </c>
      <c r="F1174" s="5" t="s">
        <v>4177</v>
      </c>
      <c r="G1174" s="5" t="s">
        <v>4186</v>
      </c>
      <c r="H1174" s="16" t="s">
        <v>1534</v>
      </c>
      <c r="I1174" t="s">
        <v>83</v>
      </c>
      <c r="J1174" s="9" t="s">
        <v>3824</v>
      </c>
      <c r="K1174" s="9" t="s">
        <v>332</v>
      </c>
      <c r="L1174" s="9" t="s">
        <v>332</v>
      </c>
      <c r="M1174" s="2" t="s">
        <v>86</v>
      </c>
      <c r="N1174" s="2" t="s">
        <v>332</v>
      </c>
      <c r="O1174" s="5">
        <v>1</v>
      </c>
      <c r="P1174" s="4">
        <v>45292</v>
      </c>
      <c r="Q1174" s="4">
        <f t="shared" si="79"/>
        <v>45657</v>
      </c>
      <c r="R1174" s="2" t="s">
        <v>332</v>
      </c>
      <c r="S1174" s="13" t="s">
        <v>4195</v>
      </c>
      <c r="T1174" s="12">
        <v>600</v>
      </c>
      <c r="U1174" s="12">
        <f t="shared" si="78"/>
        <v>600</v>
      </c>
      <c r="V1174" s="13" t="s">
        <v>4216</v>
      </c>
      <c r="W1174" s="13" t="s">
        <v>800</v>
      </c>
      <c r="X1174" s="13" t="s">
        <v>802</v>
      </c>
      <c r="Y1174" s="2" t="s">
        <v>89</v>
      </c>
      <c r="Z1174" s="13" t="s">
        <v>802</v>
      </c>
      <c r="AA1174" s="2" t="s">
        <v>803</v>
      </c>
      <c r="AB1174" s="3">
        <v>45387</v>
      </c>
      <c r="AC1174" s="2" t="s">
        <v>332</v>
      </c>
    </row>
    <row r="1175" spans="1:29" ht="30" customHeight="1" x14ac:dyDescent="0.25">
      <c r="A1175" s="2">
        <v>2024</v>
      </c>
      <c r="B1175" s="3">
        <v>45292</v>
      </c>
      <c r="C1175" s="3">
        <v>45382</v>
      </c>
      <c r="D1175" s="2" t="s">
        <v>75</v>
      </c>
      <c r="E1175" s="7" t="s">
        <v>4165</v>
      </c>
      <c r="F1175" s="5" t="s">
        <v>4177</v>
      </c>
      <c r="G1175" s="5" t="s">
        <v>4186</v>
      </c>
      <c r="H1175" s="16" t="s">
        <v>1534</v>
      </c>
      <c r="I1175" t="s">
        <v>83</v>
      </c>
      <c r="J1175" s="9" t="s">
        <v>3824</v>
      </c>
      <c r="K1175" s="9" t="s">
        <v>332</v>
      </c>
      <c r="L1175" s="9" t="s">
        <v>332</v>
      </c>
      <c r="M1175" s="2" t="s">
        <v>86</v>
      </c>
      <c r="N1175" s="2" t="s">
        <v>332</v>
      </c>
      <c r="O1175" s="5">
        <v>1</v>
      </c>
      <c r="P1175" s="4">
        <v>45292</v>
      </c>
      <c r="Q1175" s="4">
        <f t="shared" si="79"/>
        <v>45657</v>
      </c>
      <c r="R1175" s="2" t="s">
        <v>332</v>
      </c>
      <c r="S1175" s="13" t="s">
        <v>4196</v>
      </c>
      <c r="T1175" s="12">
        <v>300</v>
      </c>
      <c r="U1175" s="12">
        <f t="shared" si="78"/>
        <v>300</v>
      </c>
      <c r="V1175" s="13" t="s">
        <v>4217</v>
      </c>
      <c r="W1175" s="13" t="s">
        <v>800</v>
      </c>
      <c r="X1175" s="13" t="s">
        <v>802</v>
      </c>
      <c r="Y1175" s="2" t="s">
        <v>89</v>
      </c>
      <c r="Z1175" s="13" t="s">
        <v>802</v>
      </c>
      <c r="AA1175" s="2" t="s">
        <v>803</v>
      </c>
      <c r="AB1175" s="3">
        <v>45387</v>
      </c>
      <c r="AC1175" s="2" t="s">
        <v>332</v>
      </c>
    </row>
    <row r="1176" spans="1:29" ht="30" customHeight="1" x14ac:dyDescent="0.25">
      <c r="A1176" s="2">
        <v>2024</v>
      </c>
      <c r="B1176" s="3">
        <v>45292</v>
      </c>
      <c r="C1176" s="3">
        <v>45382</v>
      </c>
      <c r="D1176" s="2" t="s">
        <v>75</v>
      </c>
      <c r="E1176" s="7" t="s">
        <v>4166</v>
      </c>
      <c r="F1176" s="5" t="s">
        <v>4177</v>
      </c>
      <c r="G1176" s="5" t="s">
        <v>4186</v>
      </c>
      <c r="H1176" s="16" t="s">
        <v>1534</v>
      </c>
      <c r="I1176" t="s">
        <v>83</v>
      </c>
      <c r="J1176" s="9" t="s">
        <v>3825</v>
      </c>
      <c r="K1176" s="9" t="s">
        <v>332</v>
      </c>
      <c r="L1176" s="9" t="s">
        <v>332</v>
      </c>
      <c r="M1176" s="2" t="s">
        <v>86</v>
      </c>
      <c r="N1176" s="2" t="s">
        <v>332</v>
      </c>
      <c r="O1176" s="5">
        <v>1</v>
      </c>
      <c r="P1176" s="4">
        <v>45292</v>
      </c>
      <c r="Q1176" s="4">
        <f t="shared" si="79"/>
        <v>45657</v>
      </c>
      <c r="R1176" s="2" t="s">
        <v>332</v>
      </c>
      <c r="S1176" s="13" t="s">
        <v>4197</v>
      </c>
      <c r="T1176" s="12">
        <f>1200+6200</f>
        <v>7400</v>
      </c>
      <c r="U1176" s="12">
        <f t="shared" si="78"/>
        <v>7400</v>
      </c>
      <c r="V1176" s="13" t="s">
        <v>4218</v>
      </c>
      <c r="W1176" s="13" t="s">
        <v>800</v>
      </c>
      <c r="X1176" s="13" t="s">
        <v>802</v>
      </c>
      <c r="Y1176" s="2" t="s">
        <v>89</v>
      </c>
      <c r="Z1176" s="13" t="s">
        <v>802</v>
      </c>
      <c r="AA1176" s="2" t="s">
        <v>803</v>
      </c>
      <c r="AB1176" s="3">
        <v>45387</v>
      </c>
      <c r="AC1176" s="2" t="s">
        <v>332</v>
      </c>
    </row>
    <row r="1177" spans="1:29" ht="30" customHeight="1" x14ac:dyDescent="0.25">
      <c r="A1177" s="2">
        <v>2024</v>
      </c>
      <c r="B1177" s="3">
        <v>45292</v>
      </c>
      <c r="C1177" s="3">
        <v>45382</v>
      </c>
      <c r="D1177" s="2" t="s">
        <v>75</v>
      </c>
      <c r="E1177" s="7" t="s">
        <v>4167</v>
      </c>
      <c r="F1177" s="5" t="s">
        <v>4177</v>
      </c>
      <c r="G1177" s="5" t="s">
        <v>4186</v>
      </c>
      <c r="H1177" s="16" t="s">
        <v>1534</v>
      </c>
      <c r="I1177" t="s">
        <v>83</v>
      </c>
      <c r="J1177" s="9" t="s">
        <v>3825</v>
      </c>
      <c r="K1177" s="9" t="s">
        <v>332</v>
      </c>
      <c r="L1177" s="9" t="s">
        <v>332</v>
      </c>
      <c r="M1177" s="2" t="s">
        <v>86</v>
      </c>
      <c r="N1177" s="2" t="s">
        <v>332</v>
      </c>
      <c r="O1177" s="5">
        <v>1</v>
      </c>
      <c r="P1177" s="4">
        <v>45292</v>
      </c>
      <c r="Q1177" s="4">
        <f t="shared" si="79"/>
        <v>45657</v>
      </c>
      <c r="R1177" s="2" t="s">
        <v>332</v>
      </c>
      <c r="S1177" s="13" t="s">
        <v>4198</v>
      </c>
      <c r="T1177" s="12">
        <f>900+750+6000</f>
        <v>7650</v>
      </c>
      <c r="U1177" s="12">
        <f t="shared" si="78"/>
        <v>7650</v>
      </c>
      <c r="V1177" s="13" t="s">
        <v>4219</v>
      </c>
      <c r="W1177" s="13" t="s">
        <v>800</v>
      </c>
      <c r="X1177" s="13" t="s">
        <v>802</v>
      </c>
      <c r="Y1177" s="2" t="s">
        <v>89</v>
      </c>
      <c r="Z1177" s="13" t="s">
        <v>802</v>
      </c>
      <c r="AA1177" s="2" t="s">
        <v>803</v>
      </c>
      <c r="AB1177" s="3">
        <v>45387</v>
      </c>
      <c r="AC1177" s="2" t="s">
        <v>332</v>
      </c>
    </row>
    <row r="1178" spans="1:29" ht="30" customHeight="1" x14ac:dyDescent="0.25">
      <c r="A1178" s="2">
        <v>2024</v>
      </c>
      <c r="B1178" s="3">
        <v>45292</v>
      </c>
      <c r="C1178" s="3">
        <v>45382</v>
      </c>
      <c r="D1178" s="2" t="s">
        <v>75</v>
      </c>
      <c r="E1178" s="7" t="s">
        <v>4168</v>
      </c>
      <c r="F1178" s="5" t="s">
        <v>4177</v>
      </c>
      <c r="G1178" s="5" t="s">
        <v>4186</v>
      </c>
      <c r="H1178" s="16" t="s">
        <v>1534</v>
      </c>
      <c r="I1178" t="s">
        <v>83</v>
      </c>
      <c r="J1178" s="9" t="s">
        <v>3825</v>
      </c>
      <c r="K1178" s="9" t="s">
        <v>332</v>
      </c>
      <c r="L1178" s="9" t="s">
        <v>332</v>
      </c>
      <c r="M1178" s="2" t="s">
        <v>86</v>
      </c>
      <c r="N1178" s="2" t="s">
        <v>332</v>
      </c>
      <c r="O1178" s="5">
        <v>1</v>
      </c>
      <c r="P1178" s="4">
        <v>45292</v>
      </c>
      <c r="Q1178" s="4">
        <f t="shared" si="79"/>
        <v>45657</v>
      </c>
      <c r="R1178" s="2" t="s">
        <v>332</v>
      </c>
      <c r="S1178" s="13" t="s">
        <v>4199</v>
      </c>
      <c r="T1178" s="12">
        <f>900+1500+6200</f>
        <v>8600</v>
      </c>
      <c r="U1178" s="12">
        <f t="shared" si="78"/>
        <v>8600</v>
      </c>
      <c r="V1178" s="13" t="s">
        <v>4220</v>
      </c>
      <c r="W1178" s="13" t="s">
        <v>800</v>
      </c>
      <c r="X1178" s="13" t="s">
        <v>802</v>
      </c>
      <c r="Y1178" s="2" t="s">
        <v>89</v>
      </c>
      <c r="Z1178" s="13" t="s">
        <v>802</v>
      </c>
      <c r="AA1178" s="2" t="s">
        <v>803</v>
      </c>
      <c r="AB1178" s="3">
        <v>45387</v>
      </c>
      <c r="AC1178" s="2" t="s">
        <v>332</v>
      </c>
    </row>
    <row r="1179" spans="1:29" ht="30" customHeight="1" x14ac:dyDescent="0.25">
      <c r="A1179" s="2">
        <v>2024</v>
      </c>
      <c r="B1179" s="3">
        <v>45292</v>
      </c>
      <c r="C1179" s="3">
        <v>45382</v>
      </c>
      <c r="D1179" s="2" t="s">
        <v>75</v>
      </c>
      <c r="E1179" s="7" t="s">
        <v>4169</v>
      </c>
      <c r="F1179" s="5" t="s">
        <v>4177</v>
      </c>
      <c r="G1179" s="5" t="s">
        <v>4186</v>
      </c>
      <c r="H1179" s="16" t="s">
        <v>1534</v>
      </c>
      <c r="I1179" t="s">
        <v>83</v>
      </c>
      <c r="J1179" s="9" t="s">
        <v>2912</v>
      </c>
      <c r="K1179" s="9" t="s">
        <v>332</v>
      </c>
      <c r="L1179" s="9" t="s">
        <v>332</v>
      </c>
      <c r="M1179" s="2" t="s">
        <v>86</v>
      </c>
      <c r="N1179" s="2" t="s">
        <v>332</v>
      </c>
      <c r="O1179" s="5">
        <v>1</v>
      </c>
      <c r="P1179" s="4">
        <v>45341</v>
      </c>
      <c r="Q1179" s="4">
        <f>P1179+316</f>
        <v>45657</v>
      </c>
      <c r="R1179" s="2" t="s">
        <v>332</v>
      </c>
      <c r="S1179" s="13" t="s">
        <v>4200</v>
      </c>
      <c r="T1179" s="12">
        <f>6200+6000</f>
        <v>12200</v>
      </c>
      <c r="U1179" s="12">
        <f t="shared" si="78"/>
        <v>12200</v>
      </c>
      <c r="V1179" s="13" t="s">
        <v>4221</v>
      </c>
      <c r="W1179" s="13" t="s">
        <v>800</v>
      </c>
      <c r="X1179" s="13" t="s">
        <v>802</v>
      </c>
      <c r="Y1179" s="2" t="s">
        <v>89</v>
      </c>
      <c r="Z1179" s="13" t="s">
        <v>802</v>
      </c>
      <c r="AA1179" s="2" t="s">
        <v>803</v>
      </c>
      <c r="AB1179" s="3">
        <v>45387</v>
      </c>
      <c r="AC1179" s="2" t="s">
        <v>332</v>
      </c>
    </row>
    <row r="1180" spans="1:29" ht="30" customHeight="1" x14ac:dyDescent="0.25">
      <c r="A1180" s="2">
        <v>2024</v>
      </c>
      <c r="B1180" s="3">
        <v>45292</v>
      </c>
      <c r="C1180" s="3">
        <v>45382</v>
      </c>
      <c r="D1180" s="2" t="s">
        <v>75</v>
      </c>
      <c r="E1180" s="7" t="s">
        <v>4170</v>
      </c>
      <c r="F1180" s="5" t="s">
        <v>4177</v>
      </c>
      <c r="G1180" s="5" t="s">
        <v>4186</v>
      </c>
      <c r="H1180" s="16" t="s">
        <v>1534</v>
      </c>
      <c r="I1180" t="s">
        <v>83</v>
      </c>
      <c r="J1180" s="9" t="s">
        <v>3831</v>
      </c>
      <c r="K1180" s="9" t="s">
        <v>332</v>
      </c>
      <c r="L1180" s="9" t="s">
        <v>332</v>
      </c>
      <c r="M1180" s="2" t="s">
        <v>86</v>
      </c>
      <c r="N1180" s="2" t="s">
        <v>332</v>
      </c>
      <c r="O1180" s="5">
        <v>1</v>
      </c>
      <c r="P1180" s="4">
        <v>45292</v>
      </c>
      <c r="Q1180" s="4">
        <f>P1180+364</f>
        <v>45656</v>
      </c>
      <c r="R1180" s="2" t="s">
        <v>332</v>
      </c>
      <c r="S1180" s="13" t="s">
        <v>4201</v>
      </c>
      <c r="T1180" s="12">
        <v>3600</v>
      </c>
      <c r="U1180" s="12">
        <f t="shared" si="78"/>
        <v>3600</v>
      </c>
      <c r="V1180" s="13" t="s">
        <v>4222</v>
      </c>
      <c r="W1180" s="13" t="s">
        <v>800</v>
      </c>
      <c r="X1180" s="13" t="s">
        <v>802</v>
      </c>
      <c r="Y1180" s="2" t="s">
        <v>89</v>
      </c>
      <c r="Z1180" s="13" t="s">
        <v>802</v>
      </c>
      <c r="AA1180" s="2" t="s">
        <v>803</v>
      </c>
      <c r="AB1180" s="3">
        <v>45387</v>
      </c>
      <c r="AC1180" s="2" t="s">
        <v>332</v>
      </c>
    </row>
    <row r="1181" spans="1:29" ht="30" customHeight="1" x14ac:dyDescent="0.25">
      <c r="A1181" s="2">
        <v>2024</v>
      </c>
      <c r="B1181" s="3">
        <v>45292</v>
      </c>
      <c r="C1181" s="3">
        <v>45382</v>
      </c>
      <c r="D1181" s="2" t="s">
        <v>75</v>
      </c>
      <c r="E1181" s="7" t="s">
        <v>4171</v>
      </c>
      <c r="F1181" s="5" t="s">
        <v>4177</v>
      </c>
      <c r="G1181" s="5" t="s">
        <v>4186</v>
      </c>
      <c r="H1181" s="16" t="s">
        <v>1534</v>
      </c>
      <c r="I1181" t="s">
        <v>83</v>
      </c>
      <c r="J1181" s="9" t="s">
        <v>4184</v>
      </c>
      <c r="K1181" s="9" t="s">
        <v>332</v>
      </c>
      <c r="L1181" s="9" t="s">
        <v>332</v>
      </c>
      <c r="M1181" s="2" t="s">
        <v>86</v>
      </c>
      <c r="N1181" s="2" t="s">
        <v>332</v>
      </c>
      <c r="O1181" s="5">
        <v>1</v>
      </c>
      <c r="P1181" s="4">
        <v>45292</v>
      </c>
      <c r="Q1181" s="4">
        <f>P1181+365</f>
        <v>45657</v>
      </c>
      <c r="R1181" s="2" t="s">
        <v>332</v>
      </c>
      <c r="S1181" s="13" t="s">
        <v>4202</v>
      </c>
      <c r="T1181" s="12">
        <f>900+2250+3100</f>
        <v>6250</v>
      </c>
      <c r="U1181" s="12">
        <f>T1181</f>
        <v>6250</v>
      </c>
      <c r="V1181" s="13" t="s">
        <v>4223</v>
      </c>
      <c r="W1181" s="13" t="s">
        <v>800</v>
      </c>
      <c r="X1181" s="13" t="s">
        <v>802</v>
      </c>
      <c r="Y1181" s="2" t="s">
        <v>89</v>
      </c>
      <c r="Z1181" s="13" t="s">
        <v>802</v>
      </c>
      <c r="AA1181" s="2" t="s">
        <v>803</v>
      </c>
      <c r="AB1181" s="3">
        <v>45387</v>
      </c>
      <c r="AC1181" s="2" t="s">
        <v>332</v>
      </c>
    </row>
    <row r="1182" spans="1:29" ht="30" customHeight="1" x14ac:dyDescent="0.25">
      <c r="A1182" s="2">
        <v>2024</v>
      </c>
      <c r="B1182" s="3">
        <v>45292</v>
      </c>
      <c r="C1182" s="3">
        <v>45382</v>
      </c>
      <c r="D1182" s="2" t="s">
        <v>75</v>
      </c>
      <c r="E1182" s="7" t="s">
        <v>4172</v>
      </c>
      <c r="F1182" s="5" t="s">
        <v>4177</v>
      </c>
      <c r="G1182" s="5" t="s">
        <v>4186</v>
      </c>
      <c r="H1182" s="16" t="s">
        <v>1534</v>
      </c>
      <c r="I1182" t="s">
        <v>83</v>
      </c>
      <c r="J1182" s="9" t="s">
        <v>3834</v>
      </c>
      <c r="K1182" s="9" t="s">
        <v>332</v>
      </c>
      <c r="L1182" s="9" t="s">
        <v>332</v>
      </c>
      <c r="M1182" s="2" t="s">
        <v>86</v>
      </c>
      <c r="N1182" s="2" t="s">
        <v>332</v>
      </c>
      <c r="O1182" s="5">
        <v>1</v>
      </c>
      <c r="P1182" s="4">
        <v>45292</v>
      </c>
      <c r="Q1182" s="4">
        <f>P1182+365</f>
        <v>45657</v>
      </c>
      <c r="R1182" s="2" t="s">
        <v>332</v>
      </c>
      <c r="S1182" s="13" t="s">
        <v>4203</v>
      </c>
      <c r="T1182" s="12">
        <f>3100+6000</f>
        <v>9100</v>
      </c>
      <c r="U1182" s="12">
        <f t="shared" si="78"/>
        <v>9100</v>
      </c>
      <c r="V1182" s="13" t="s">
        <v>4224</v>
      </c>
      <c r="W1182" s="13" t="s">
        <v>800</v>
      </c>
      <c r="X1182" s="13" t="s">
        <v>802</v>
      </c>
      <c r="Y1182" s="2" t="s">
        <v>89</v>
      </c>
      <c r="Z1182" s="13" t="s">
        <v>802</v>
      </c>
      <c r="AA1182" s="2" t="s">
        <v>803</v>
      </c>
      <c r="AB1182" s="3">
        <v>45387</v>
      </c>
      <c r="AC1182" s="2" t="s">
        <v>332</v>
      </c>
    </row>
    <row r="1183" spans="1:29" ht="30" customHeight="1" x14ac:dyDescent="0.25">
      <c r="A1183" s="2">
        <v>2024</v>
      </c>
      <c r="B1183" s="3">
        <v>45292</v>
      </c>
      <c r="C1183" s="3">
        <v>45382</v>
      </c>
      <c r="D1183" s="2" t="s">
        <v>75</v>
      </c>
      <c r="E1183" s="7" t="s">
        <v>4173</v>
      </c>
      <c r="F1183" s="5" t="s">
        <v>4177</v>
      </c>
      <c r="G1183" s="5" t="s">
        <v>4186</v>
      </c>
      <c r="H1183" s="16" t="s">
        <v>1534</v>
      </c>
      <c r="I1183" t="s">
        <v>83</v>
      </c>
      <c r="J1183" s="9" t="s">
        <v>4185</v>
      </c>
      <c r="K1183" s="9" t="s">
        <v>424</v>
      </c>
      <c r="L1183" s="9" t="s">
        <v>3594</v>
      </c>
      <c r="M1183" s="2" t="s">
        <v>86</v>
      </c>
      <c r="N1183" s="2" t="s">
        <v>332</v>
      </c>
      <c r="O1183" s="5">
        <v>1</v>
      </c>
      <c r="P1183" s="4">
        <v>45322</v>
      </c>
      <c r="Q1183" s="4">
        <f>P1183+335</f>
        <v>45657</v>
      </c>
      <c r="R1183" s="2" t="s">
        <v>332</v>
      </c>
      <c r="S1183" s="13" t="s">
        <v>4204</v>
      </c>
      <c r="T1183" s="12">
        <v>1800</v>
      </c>
      <c r="U1183" s="12">
        <f t="shared" si="78"/>
        <v>1800</v>
      </c>
      <c r="V1183" s="13" t="s">
        <v>4225</v>
      </c>
      <c r="W1183" s="13" t="s">
        <v>800</v>
      </c>
      <c r="X1183" s="13" t="s">
        <v>802</v>
      </c>
      <c r="Y1183" s="2" t="s">
        <v>89</v>
      </c>
      <c r="Z1183" s="13" t="s">
        <v>802</v>
      </c>
      <c r="AA1183" s="2" t="s">
        <v>803</v>
      </c>
      <c r="AB1183" s="3">
        <v>45387</v>
      </c>
      <c r="AC1183" s="2" t="s">
        <v>332</v>
      </c>
    </row>
    <row r="1184" spans="1:29" ht="30" customHeight="1" x14ac:dyDescent="0.25">
      <c r="A1184" s="2">
        <v>2024</v>
      </c>
      <c r="B1184" s="3">
        <v>45292</v>
      </c>
      <c r="C1184" s="3">
        <v>45382</v>
      </c>
      <c r="D1184" s="2" t="s">
        <v>75</v>
      </c>
      <c r="E1184" s="7" t="s">
        <v>4174</v>
      </c>
      <c r="F1184" s="5" t="s">
        <v>4177</v>
      </c>
      <c r="G1184" s="5" t="s">
        <v>4186</v>
      </c>
      <c r="H1184" s="16" t="s">
        <v>1534</v>
      </c>
      <c r="I1184" t="s">
        <v>83</v>
      </c>
      <c r="J1184" s="9" t="s">
        <v>3839</v>
      </c>
      <c r="K1184" s="9" t="s">
        <v>332</v>
      </c>
      <c r="L1184" s="9" t="s">
        <v>332</v>
      </c>
      <c r="M1184" s="2" t="s">
        <v>86</v>
      </c>
      <c r="N1184" s="2" t="s">
        <v>332</v>
      </c>
      <c r="O1184" s="5">
        <v>1</v>
      </c>
      <c r="P1184" s="4">
        <v>45292</v>
      </c>
      <c r="Q1184" s="4">
        <f>P1184+365</f>
        <v>45657</v>
      </c>
      <c r="R1184" s="2" t="s">
        <v>332</v>
      </c>
      <c r="S1184" s="13" t="s">
        <v>4205</v>
      </c>
      <c r="T1184" s="12">
        <v>600</v>
      </c>
      <c r="U1184" s="12">
        <f t="shared" si="78"/>
        <v>600</v>
      </c>
      <c r="V1184" s="13" t="s">
        <v>4226</v>
      </c>
      <c r="W1184" s="13" t="s">
        <v>800</v>
      </c>
      <c r="X1184" s="13" t="s">
        <v>802</v>
      </c>
      <c r="Y1184" s="2" t="s">
        <v>89</v>
      </c>
      <c r="Z1184" s="13" t="s">
        <v>802</v>
      </c>
      <c r="AA1184" s="2" t="s">
        <v>803</v>
      </c>
      <c r="AB1184" s="3">
        <v>45387</v>
      </c>
      <c r="AC1184" s="2" t="s">
        <v>332</v>
      </c>
    </row>
    <row r="1185" spans="1:29" ht="30" customHeight="1" x14ac:dyDescent="0.25">
      <c r="A1185" s="2">
        <v>2024</v>
      </c>
      <c r="B1185" s="3">
        <v>45292</v>
      </c>
      <c r="C1185" s="3">
        <v>45382</v>
      </c>
      <c r="D1185" s="2" t="s">
        <v>75</v>
      </c>
      <c r="E1185" s="7" t="s">
        <v>4175</v>
      </c>
      <c r="F1185" s="5" t="s">
        <v>4177</v>
      </c>
      <c r="G1185" s="5" t="s">
        <v>4186</v>
      </c>
      <c r="H1185" s="16" t="s">
        <v>1534</v>
      </c>
      <c r="I1185" t="s">
        <v>83</v>
      </c>
      <c r="J1185" s="9" t="s">
        <v>3846</v>
      </c>
      <c r="K1185" s="9" t="s">
        <v>332</v>
      </c>
      <c r="L1185" s="9" t="s">
        <v>332</v>
      </c>
      <c r="M1185" s="2" t="s">
        <v>86</v>
      </c>
      <c r="N1185" s="2" t="s">
        <v>332</v>
      </c>
      <c r="O1185" s="5">
        <v>1</v>
      </c>
      <c r="P1185" s="4">
        <v>45292</v>
      </c>
      <c r="Q1185" s="4">
        <f>P1185+365</f>
        <v>45657</v>
      </c>
      <c r="R1185" s="2" t="s">
        <v>332</v>
      </c>
      <c r="S1185" s="13" t="s">
        <v>4206</v>
      </c>
      <c r="T1185" s="12">
        <v>300</v>
      </c>
      <c r="U1185" s="12">
        <f t="shared" si="78"/>
        <v>300</v>
      </c>
      <c r="V1185" s="13" t="s">
        <v>4227</v>
      </c>
      <c r="W1185" s="13" t="s">
        <v>800</v>
      </c>
      <c r="X1185" s="13" t="s">
        <v>802</v>
      </c>
      <c r="Y1185" s="2" t="s">
        <v>89</v>
      </c>
      <c r="Z1185" s="13" t="s">
        <v>802</v>
      </c>
      <c r="AA1185" s="2" t="s">
        <v>803</v>
      </c>
      <c r="AB1185" s="3">
        <v>45387</v>
      </c>
      <c r="AC1185" s="2" t="s">
        <v>332</v>
      </c>
    </row>
    <row r="1186" spans="1:29" ht="30" customHeight="1" x14ac:dyDescent="0.25">
      <c r="A1186" s="2">
        <v>2024</v>
      </c>
      <c r="B1186" s="3">
        <v>45292</v>
      </c>
      <c r="C1186" s="3">
        <v>45382</v>
      </c>
      <c r="D1186" s="2" t="s">
        <v>75</v>
      </c>
      <c r="E1186" s="7" t="s">
        <v>4176</v>
      </c>
      <c r="F1186" s="5" t="s">
        <v>4177</v>
      </c>
      <c r="G1186" s="5" t="s">
        <v>4186</v>
      </c>
      <c r="H1186" s="16" t="s">
        <v>1534</v>
      </c>
      <c r="I1186" t="s">
        <v>83</v>
      </c>
      <c r="J1186" s="9" t="s">
        <v>3851</v>
      </c>
      <c r="K1186" s="9" t="s">
        <v>332</v>
      </c>
      <c r="L1186" s="9" t="s">
        <v>332</v>
      </c>
      <c r="M1186" s="2" t="s">
        <v>86</v>
      </c>
      <c r="N1186" s="2" t="s">
        <v>332</v>
      </c>
      <c r="O1186" s="5">
        <v>1</v>
      </c>
      <c r="P1186" s="4">
        <v>45322</v>
      </c>
      <c r="Q1186" s="4">
        <f>P1186+335</f>
        <v>45657</v>
      </c>
      <c r="R1186" s="2" t="s">
        <v>332</v>
      </c>
      <c r="S1186" s="13" t="s">
        <v>4207</v>
      </c>
      <c r="T1186" s="12">
        <f>3100+6000</f>
        <v>9100</v>
      </c>
      <c r="U1186" s="12">
        <f t="shared" si="78"/>
        <v>9100</v>
      </c>
      <c r="V1186" s="13" t="s">
        <v>4228</v>
      </c>
      <c r="W1186" s="13" t="s">
        <v>800</v>
      </c>
      <c r="X1186" s="13" t="s">
        <v>802</v>
      </c>
      <c r="Y1186" s="2" t="s">
        <v>89</v>
      </c>
      <c r="Z1186" s="13" t="s">
        <v>802</v>
      </c>
      <c r="AA1186" s="2" t="s">
        <v>803</v>
      </c>
      <c r="AB1186" s="3">
        <v>45387</v>
      </c>
      <c r="AC1186" s="2" t="s">
        <v>332</v>
      </c>
    </row>
    <row r="1187" spans="1:29" ht="30" customHeight="1" x14ac:dyDescent="0.25">
      <c r="A1187" s="2">
        <v>2024</v>
      </c>
      <c r="B1187" s="3">
        <v>45292</v>
      </c>
      <c r="C1187" s="3">
        <v>45382</v>
      </c>
      <c r="D1187" s="2" t="s">
        <v>75</v>
      </c>
      <c r="E1187" s="7" t="s">
        <v>4229</v>
      </c>
      <c r="F1187" s="5" t="s">
        <v>4233</v>
      </c>
      <c r="G1187" s="21" t="s">
        <v>4234</v>
      </c>
      <c r="H1187" s="16" t="s">
        <v>1534</v>
      </c>
      <c r="I1187" t="s">
        <v>83</v>
      </c>
      <c r="J1187" s="9" t="s">
        <v>437</v>
      </c>
      <c r="K1187" s="9" t="s">
        <v>357</v>
      </c>
      <c r="L1187" s="9" t="s">
        <v>4235</v>
      </c>
      <c r="M1187" s="2" t="s">
        <v>87</v>
      </c>
      <c r="O1187" s="5">
        <v>1</v>
      </c>
      <c r="P1187" s="4">
        <v>45302</v>
      </c>
      <c r="Q1187" s="4">
        <f t="shared" ref="Q1187:Q1192" si="80">P1187</f>
        <v>45302</v>
      </c>
      <c r="R1187" s="2" t="s">
        <v>332</v>
      </c>
      <c r="S1187" s="13" t="s">
        <v>4237</v>
      </c>
      <c r="T1187" s="12">
        <v>100</v>
      </c>
      <c r="U1187" s="12">
        <f t="shared" si="78"/>
        <v>100</v>
      </c>
      <c r="V1187" s="13" t="s">
        <v>657</v>
      </c>
      <c r="W1187" s="13" t="s">
        <v>800</v>
      </c>
      <c r="X1187" s="13" t="s">
        <v>802</v>
      </c>
      <c r="Y1187" s="2" t="s">
        <v>89</v>
      </c>
      <c r="Z1187" s="13" t="s">
        <v>802</v>
      </c>
      <c r="AA1187" s="2" t="s">
        <v>803</v>
      </c>
      <c r="AB1187" s="3">
        <v>45387</v>
      </c>
      <c r="AC1187" s="2" t="s">
        <v>332</v>
      </c>
    </row>
    <row r="1188" spans="1:29" ht="30" customHeight="1" x14ac:dyDescent="0.25">
      <c r="A1188" s="2">
        <v>2024</v>
      </c>
      <c r="B1188" s="3">
        <v>45292</v>
      </c>
      <c r="C1188" s="3">
        <v>45382</v>
      </c>
      <c r="D1188" s="2" t="s">
        <v>75</v>
      </c>
      <c r="E1188" s="7" t="s">
        <v>4230</v>
      </c>
      <c r="F1188" s="5" t="s">
        <v>4233</v>
      </c>
      <c r="G1188" s="21" t="s">
        <v>4234</v>
      </c>
      <c r="H1188" s="16" t="s">
        <v>1534</v>
      </c>
      <c r="I1188" t="s">
        <v>83</v>
      </c>
      <c r="J1188" s="9" t="s">
        <v>370</v>
      </c>
      <c r="K1188" s="9" t="s">
        <v>365</v>
      </c>
      <c r="L1188" s="9" t="s">
        <v>371</v>
      </c>
      <c r="M1188" s="2" t="s">
        <v>86</v>
      </c>
      <c r="O1188" s="5">
        <v>1</v>
      </c>
      <c r="P1188" s="4">
        <v>45343</v>
      </c>
      <c r="Q1188" s="4">
        <f t="shared" si="80"/>
        <v>45343</v>
      </c>
      <c r="R1188" s="2" t="s">
        <v>332</v>
      </c>
      <c r="S1188" s="13" t="s">
        <v>4238</v>
      </c>
      <c r="T1188" s="12">
        <v>100</v>
      </c>
      <c r="U1188" s="12">
        <f t="shared" si="78"/>
        <v>100</v>
      </c>
      <c r="V1188" s="13" t="s">
        <v>4241</v>
      </c>
      <c r="W1188" s="13" t="s">
        <v>800</v>
      </c>
      <c r="X1188" s="13" t="s">
        <v>802</v>
      </c>
      <c r="Y1188" s="2" t="s">
        <v>89</v>
      </c>
      <c r="Z1188" s="13" t="s">
        <v>802</v>
      </c>
      <c r="AA1188" s="2" t="s">
        <v>803</v>
      </c>
      <c r="AB1188" s="3">
        <v>45387</v>
      </c>
      <c r="AC1188" s="2" t="s">
        <v>332</v>
      </c>
    </row>
    <row r="1189" spans="1:29" ht="30" customHeight="1" x14ac:dyDescent="0.25">
      <c r="A1189" s="2">
        <v>2024</v>
      </c>
      <c r="B1189" s="3">
        <v>45292</v>
      </c>
      <c r="C1189" s="3">
        <v>45382</v>
      </c>
      <c r="D1189" s="2" t="s">
        <v>75</v>
      </c>
      <c r="E1189" s="7" t="s">
        <v>4231</v>
      </c>
      <c r="F1189" s="5" t="s">
        <v>4233</v>
      </c>
      <c r="G1189" s="21" t="s">
        <v>4234</v>
      </c>
      <c r="H1189" s="16" t="s">
        <v>1534</v>
      </c>
      <c r="I1189" t="s">
        <v>83</v>
      </c>
      <c r="J1189" s="9" t="s">
        <v>4236</v>
      </c>
      <c r="K1189" s="9" t="s">
        <v>369</v>
      </c>
      <c r="L1189" s="9" t="s">
        <v>484</v>
      </c>
      <c r="M1189" s="2" t="s">
        <v>87</v>
      </c>
      <c r="O1189" s="5">
        <v>1</v>
      </c>
      <c r="P1189" s="4">
        <v>45358</v>
      </c>
      <c r="Q1189" s="4">
        <f t="shared" si="80"/>
        <v>45358</v>
      </c>
      <c r="R1189" s="2" t="s">
        <v>332</v>
      </c>
      <c r="S1189" s="13" t="s">
        <v>4239</v>
      </c>
      <c r="T1189" s="12">
        <v>100</v>
      </c>
      <c r="U1189" s="12">
        <f t="shared" si="78"/>
        <v>100</v>
      </c>
      <c r="V1189" s="13" t="s">
        <v>4242</v>
      </c>
      <c r="W1189" s="13" t="s">
        <v>800</v>
      </c>
      <c r="X1189" s="13" t="s">
        <v>802</v>
      </c>
      <c r="Y1189" s="2" t="s">
        <v>89</v>
      </c>
      <c r="Z1189" s="13" t="s">
        <v>802</v>
      </c>
      <c r="AA1189" s="2" t="s">
        <v>803</v>
      </c>
      <c r="AB1189" s="3">
        <v>45387</v>
      </c>
      <c r="AC1189" s="2" t="s">
        <v>332</v>
      </c>
    </row>
    <row r="1190" spans="1:29" ht="30" customHeight="1" x14ac:dyDescent="0.25">
      <c r="A1190" s="2">
        <v>2024</v>
      </c>
      <c r="B1190" s="3">
        <v>45292</v>
      </c>
      <c r="C1190" s="3">
        <v>45382</v>
      </c>
      <c r="D1190" s="2" t="s">
        <v>75</v>
      </c>
      <c r="E1190" s="7" t="s">
        <v>4232</v>
      </c>
      <c r="F1190" s="5" t="s">
        <v>4233</v>
      </c>
      <c r="G1190" s="21" t="s">
        <v>4234</v>
      </c>
      <c r="H1190" s="16" t="s">
        <v>1534</v>
      </c>
      <c r="I1190" t="s">
        <v>83</v>
      </c>
      <c r="J1190" s="9" t="s">
        <v>452</v>
      </c>
      <c r="K1190" s="9" t="s">
        <v>357</v>
      </c>
      <c r="L1190" s="9" t="s">
        <v>348</v>
      </c>
      <c r="M1190" s="2" t="s">
        <v>87</v>
      </c>
      <c r="O1190" s="5">
        <v>1</v>
      </c>
      <c r="P1190" s="4">
        <v>45371</v>
      </c>
      <c r="Q1190" s="4">
        <f t="shared" si="80"/>
        <v>45371</v>
      </c>
      <c r="R1190" s="2" t="s">
        <v>332</v>
      </c>
      <c r="S1190" s="13" t="s">
        <v>4240</v>
      </c>
      <c r="T1190" s="12">
        <v>100</v>
      </c>
      <c r="U1190" s="12">
        <f t="shared" si="78"/>
        <v>100</v>
      </c>
      <c r="V1190" s="13" t="s">
        <v>4243</v>
      </c>
      <c r="W1190" s="13" t="s">
        <v>800</v>
      </c>
      <c r="X1190" s="13" t="s">
        <v>802</v>
      </c>
      <c r="Y1190" s="2" t="s">
        <v>89</v>
      </c>
      <c r="Z1190" s="13" t="s">
        <v>802</v>
      </c>
      <c r="AA1190" s="2" t="s">
        <v>803</v>
      </c>
      <c r="AB1190" s="3">
        <v>45387</v>
      </c>
      <c r="AC1190" s="2" t="s">
        <v>332</v>
      </c>
    </row>
    <row r="1191" spans="1:29" ht="30" customHeight="1" x14ac:dyDescent="0.25">
      <c r="A1191" s="2">
        <v>2024</v>
      </c>
      <c r="B1191" s="3">
        <v>45292</v>
      </c>
      <c r="C1191" s="3">
        <v>45382</v>
      </c>
      <c r="D1191" s="2" t="s">
        <v>75</v>
      </c>
      <c r="E1191" s="7" t="s">
        <v>4244</v>
      </c>
      <c r="F1191" s="5" t="s">
        <v>4246</v>
      </c>
      <c r="G1191" s="21" t="s">
        <v>4247</v>
      </c>
      <c r="H1191" s="16" t="s">
        <v>1534</v>
      </c>
      <c r="I1191" t="s">
        <v>83</v>
      </c>
      <c r="J1191" s="9" t="s">
        <v>4249</v>
      </c>
      <c r="K1191" s="9" t="s">
        <v>330</v>
      </c>
      <c r="L1191" s="9" t="s">
        <v>4250</v>
      </c>
      <c r="M1191" s="2" t="s">
        <v>87</v>
      </c>
      <c r="O1191" s="5">
        <v>1</v>
      </c>
      <c r="P1191" s="4">
        <v>45309</v>
      </c>
      <c r="Q1191" s="4">
        <f t="shared" si="80"/>
        <v>45309</v>
      </c>
      <c r="R1191" s="2" t="s">
        <v>332</v>
      </c>
      <c r="S1191" s="13" t="s">
        <v>4251</v>
      </c>
      <c r="T1191" s="12">
        <v>1301.03</v>
      </c>
      <c r="U1191" s="12">
        <f t="shared" si="78"/>
        <v>1301.03</v>
      </c>
      <c r="V1191" s="13" t="s">
        <v>4253</v>
      </c>
      <c r="W1191" s="13" t="s">
        <v>800</v>
      </c>
      <c r="X1191" s="13" t="s">
        <v>802</v>
      </c>
      <c r="Y1191" s="2" t="s">
        <v>89</v>
      </c>
      <c r="Z1191" s="13" t="s">
        <v>802</v>
      </c>
      <c r="AA1191" s="2" t="s">
        <v>803</v>
      </c>
      <c r="AB1191" s="3">
        <v>45387</v>
      </c>
      <c r="AC1191" s="2" t="s">
        <v>332</v>
      </c>
    </row>
    <row r="1192" spans="1:29" ht="30" customHeight="1" x14ac:dyDescent="0.25">
      <c r="A1192" s="2">
        <v>2024</v>
      </c>
      <c r="B1192" s="3">
        <v>45292</v>
      </c>
      <c r="C1192" s="3">
        <v>45382</v>
      </c>
      <c r="D1192" s="2" t="s">
        <v>75</v>
      </c>
      <c r="E1192" s="7" t="s">
        <v>4245</v>
      </c>
      <c r="F1192" s="5" t="s">
        <v>4246</v>
      </c>
      <c r="G1192" s="21" t="s">
        <v>4247</v>
      </c>
      <c r="H1192" s="16" t="s">
        <v>1534</v>
      </c>
      <c r="I1192" t="s">
        <v>83</v>
      </c>
      <c r="J1192" s="9" t="s">
        <v>4248</v>
      </c>
      <c r="K1192" s="9" t="s">
        <v>332</v>
      </c>
      <c r="L1192" s="9" t="s">
        <v>332</v>
      </c>
      <c r="M1192" s="2" t="s">
        <v>86</v>
      </c>
      <c r="O1192" s="5">
        <v>1</v>
      </c>
      <c r="P1192" s="4">
        <v>45351</v>
      </c>
      <c r="Q1192" s="4">
        <f t="shared" si="80"/>
        <v>45351</v>
      </c>
      <c r="R1192" s="2" t="s">
        <v>332</v>
      </c>
      <c r="S1192" s="13" t="s">
        <v>4252</v>
      </c>
      <c r="T1192" s="12">
        <v>67317.48</v>
      </c>
      <c r="U1192" s="12">
        <f t="shared" si="78"/>
        <v>67317.48</v>
      </c>
      <c r="V1192" s="13" t="s">
        <v>4254</v>
      </c>
      <c r="W1192" s="13" t="s">
        <v>800</v>
      </c>
      <c r="X1192" s="13" t="s">
        <v>802</v>
      </c>
      <c r="Y1192" s="2" t="s">
        <v>89</v>
      </c>
      <c r="Z1192" s="13" t="s">
        <v>802</v>
      </c>
      <c r="AA1192" s="2" t="s">
        <v>803</v>
      </c>
      <c r="AB1192" s="3">
        <v>45387</v>
      </c>
      <c r="AC1192" s="2" t="s">
        <v>332</v>
      </c>
    </row>
    <row r="1193" spans="1:29" ht="45" customHeight="1" x14ac:dyDescent="0.25">
      <c r="A1193" s="2">
        <v>2024</v>
      </c>
      <c r="B1193" s="3">
        <v>45292</v>
      </c>
      <c r="C1193" s="3">
        <v>45382</v>
      </c>
      <c r="D1193" s="2" t="s">
        <v>78</v>
      </c>
      <c r="E1193" s="22" t="s">
        <v>4255</v>
      </c>
      <c r="F1193" s="5" t="s">
        <v>4256</v>
      </c>
      <c r="G1193" s="21" t="s">
        <v>4257</v>
      </c>
      <c r="H1193" s="16" t="s">
        <v>1534</v>
      </c>
      <c r="I1193" t="s">
        <v>83</v>
      </c>
      <c r="J1193" s="9" t="s">
        <v>2912</v>
      </c>
      <c r="K1193" s="9" t="s">
        <v>332</v>
      </c>
      <c r="L1193" s="9" t="s">
        <v>332</v>
      </c>
      <c r="M1193" s="2" t="s">
        <v>86</v>
      </c>
      <c r="O1193" s="5">
        <v>1</v>
      </c>
      <c r="P1193" s="4">
        <v>45315</v>
      </c>
      <c r="Q1193" s="4">
        <f>P1193+121</f>
        <v>45436</v>
      </c>
      <c r="R1193" s="2" t="s">
        <v>332</v>
      </c>
      <c r="S1193" s="13" t="s">
        <v>4258</v>
      </c>
      <c r="T1193" s="6">
        <v>955</v>
      </c>
      <c r="U1193" s="6">
        <f t="shared" si="78"/>
        <v>955</v>
      </c>
      <c r="V1193" s="23" t="s">
        <v>4259</v>
      </c>
      <c r="W1193" s="13" t="s">
        <v>800</v>
      </c>
      <c r="X1193" s="13" t="s">
        <v>802</v>
      </c>
      <c r="Y1193" s="2" t="s">
        <v>89</v>
      </c>
      <c r="Z1193" s="13" t="s">
        <v>802</v>
      </c>
      <c r="AA1193" s="2" t="s">
        <v>803</v>
      </c>
      <c r="AB1193" s="3">
        <v>45387</v>
      </c>
      <c r="AC1193" s="2" t="s">
        <v>332</v>
      </c>
    </row>
    <row r="1194" spans="1:29" ht="135" customHeight="1" x14ac:dyDescent="0.25">
      <c r="A1194" s="2">
        <v>2024</v>
      </c>
      <c r="B1194" s="3">
        <v>45292</v>
      </c>
      <c r="C1194" s="3">
        <v>45382</v>
      </c>
      <c r="D1194" s="2" t="s">
        <v>75</v>
      </c>
      <c r="E1194" s="2" t="s">
        <v>4260</v>
      </c>
      <c r="F1194" s="5" t="s">
        <v>4261</v>
      </c>
      <c r="G1194" s="8" t="s">
        <v>4262</v>
      </c>
      <c r="H1194" s="16" t="s">
        <v>1534</v>
      </c>
      <c r="I1194" t="s">
        <v>83</v>
      </c>
      <c r="J1194" s="9" t="s">
        <v>4021</v>
      </c>
      <c r="K1194" s="9" t="s">
        <v>332</v>
      </c>
      <c r="L1194" s="9" t="s">
        <v>332</v>
      </c>
      <c r="M1194" s="2" t="s">
        <v>86</v>
      </c>
      <c r="O1194" s="5">
        <v>1</v>
      </c>
      <c r="P1194" s="4">
        <v>45323</v>
      </c>
      <c r="Q1194" s="4">
        <f t="shared" ref="Q1194:Q1195" si="81">P1194+366</f>
        <v>45689</v>
      </c>
      <c r="R1194" s="2" t="s">
        <v>332</v>
      </c>
      <c r="S1194" s="23" t="s">
        <v>4263</v>
      </c>
      <c r="T1194" s="6">
        <v>6240</v>
      </c>
      <c r="U1194" s="6">
        <f>T1194</f>
        <v>6240</v>
      </c>
      <c r="V1194" s="23" t="s">
        <v>4264</v>
      </c>
      <c r="W1194" s="13" t="s">
        <v>800</v>
      </c>
      <c r="X1194" s="13" t="s">
        <v>802</v>
      </c>
      <c r="Y1194" s="2" t="s">
        <v>89</v>
      </c>
      <c r="Z1194" s="13" t="s">
        <v>802</v>
      </c>
      <c r="AA1194" s="2" t="s">
        <v>803</v>
      </c>
      <c r="AB1194" s="3">
        <v>45388</v>
      </c>
      <c r="AC1194" s="2" t="s">
        <v>332</v>
      </c>
    </row>
    <row r="1195" spans="1:29" ht="125.1" customHeight="1" x14ac:dyDescent="0.25">
      <c r="A1195" s="2">
        <v>2024</v>
      </c>
      <c r="B1195" s="3">
        <v>45292</v>
      </c>
      <c r="C1195" s="3">
        <v>45382</v>
      </c>
      <c r="D1195" s="2" t="s">
        <v>75</v>
      </c>
      <c r="E1195" s="2" t="s">
        <v>4265</v>
      </c>
      <c r="F1195" s="5" t="s">
        <v>4267</v>
      </c>
      <c r="G1195" s="8" t="s">
        <v>4266</v>
      </c>
      <c r="H1195" s="16" t="s">
        <v>1534</v>
      </c>
      <c r="I1195" t="s">
        <v>83</v>
      </c>
      <c r="J1195" s="9" t="s">
        <v>4268</v>
      </c>
      <c r="K1195" s="9" t="s">
        <v>332</v>
      </c>
      <c r="L1195" s="9" t="s">
        <v>332</v>
      </c>
      <c r="M1195" s="2" t="s">
        <v>86</v>
      </c>
      <c r="O1195" s="5">
        <v>1</v>
      </c>
      <c r="P1195" s="4">
        <v>45264</v>
      </c>
      <c r="Q1195" s="4">
        <f t="shared" si="81"/>
        <v>45630</v>
      </c>
      <c r="R1195" s="2" t="s">
        <v>332</v>
      </c>
      <c r="S1195" s="23" t="s">
        <v>4269</v>
      </c>
      <c r="T1195" s="6">
        <v>23280</v>
      </c>
      <c r="U1195" s="6">
        <f>T1195</f>
        <v>23280</v>
      </c>
      <c r="V1195" s="23" t="s">
        <v>4270</v>
      </c>
      <c r="W1195" s="13" t="s">
        <v>800</v>
      </c>
      <c r="X1195" s="13" t="s">
        <v>802</v>
      </c>
      <c r="Y1195" s="2" t="s">
        <v>89</v>
      </c>
      <c r="Z1195" s="13" t="s">
        <v>802</v>
      </c>
      <c r="AA1195" s="2" t="s">
        <v>803</v>
      </c>
      <c r="AB1195" s="3">
        <v>45388</v>
      </c>
      <c r="AC1195" s="2" t="s">
        <v>332</v>
      </c>
    </row>
    <row r="1196" spans="1:29" ht="155.1" customHeight="1" x14ac:dyDescent="0.25">
      <c r="A1196" s="2">
        <v>2024</v>
      </c>
      <c r="B1196" s="3">
        <v>45292</v>
      </c>
      <c r="C1196" s="3">
        <v>45382</v>
      </c>
      <c r="D1196" s="2" t="s">
        <v>75</v>
      </c>
      <c r="E1196" s="2" t="s">
        <v>4271</v>
      </c>
      <c r="F1196" s="2" t="s">
        <v>4272</v>
      </c>
      <c r="G1196" s="8" t="s">
        <v>4273</v>
      </c>
      <c r="H1196" s="16" t="s">
        <v>1534</v>
      </c>
      <c r="I1196" t="s">
        <v>83</v>
      </c>
      <c r="J1196" s="9" t="s">
        <v>4274</v>
      </c>
      <c r="K1196" s="9" t="s">
        <v>332</v>
      </c>
      <c r="L1196" s="9" t="s">
        <v>332</v>
      </c>
      <c r="M1196" s="2" t="s">
        <v>86</v>
      </c>
      <c r="O1196" s="5">
        <v>1</v>
      </c>
      <c r="P1196" s="4">
        <v>45294</v>
      </c>
      <c r="Q1196" s="4">
        <f>P1196</f>
        <v>45294</v>
      </c>
      <c r="R1196" s="2" t="s">
        <v>332</v>
      </c>
      <c r="S1196" s="23" t="s">
        <v>4275</v>
      </c>
      <c r="T1196" s="6">
        <v>7200</v>
      </c>
      <c r="U1196" s="6">
        <f>T1196</f>
        <v>7200</v>
      </c>
      <c r="V1196" s="23" t="s">
        <v>2987</v>
      </c>
      <c r="W1196" s="13" t="s">
        <v>800</v>
      </c>
      <c r="X1196" s="13" t="s">
        <v>802</v>
      </c>
      <c r="Y1196" s="2" t="s">
        <v>89</v>
      </c>
      <c r="Z1196" s="13" t="s">
        <v>802</v>
      </c>
      <c r="AA1196" s="2" t="s">
        <v>803</v>
      </c>
      <c r="AB1196" s="3">
        <v>45389</v>
      </c>
      <c r="AC1196" s="2" t="s">
        <v>332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2" xr:uid="{00000000-0002-0000-0000-000000000000}">
      <formula1>Hidden_13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1196" xr:uid="{00000000-0002-0000-0000-000003000000}">
      <formula1>Hidden_424</formula1>
    </dataValidation>
    <dataValidation type="list" allowBlank="1" showErrorMessage="1" sqref="I8:I994 I1148:I1196" xr:uid="{00000000-0002-0000-0000-000001000000}">
      <formula1>Hidden_28</formula1>
    </dataValidation>
  </dataValidations>
  <hyperlinks>
    <hyperlink ref="V34" r:id="rId1" xr:uid="{A979A566-66D2-4990-B04F-D8FD7588471A}"/>
    <hyperlink ref="V32" r:id="rId2" xr:uid="{1F051C39-3887-43E8-AD31-6751201DAE02}"/>
    <hyperlink ref="V223" r:id="rId3" xr:uid="{2587C4EF-CF22-4407-B824-99BD8B02827A}"/>
    <hyperlink ref="V116" r:id="rId4" xr:uid="{422F37BD-5092-4E14-8329-F0CD9D0E6316}"/>
    <hyperlink ref="V19" r:id="rId5" xr:uid="{5EA9DA9B-5F24-495C-B3A1-27015AEB6BD2}"/>
    <hyperlink ref="V160" r:id="rId6" xr:uid="{6A94B7F1-4CCB-4560-BC4E-6867F7F62364}"/>
    <hyperlink ref="V196" r:id="rId7" xr:uid="{828049E3-633F-40C8-9262-8D0C2B8554E1}"/>
    <hyperlink ref="V153" r:id="rId8" xr:uid="{41C712EE-2AC2-4762-9B5A-3214C3C3EC37}"/>
    <hyperlink ref="V183" r:id="rId9" xr:uid="{05F17826-5762-4EE2-A338-EE5FC1DAC9DA}"/>
    <hyperlink ref="V171" r:id="rId10" xr:uid="{1FE8DC94-05F8-4E1C-B3A0-39CD09FF2545}"/>
    <hyperlink ref="V209" r:id="rId11" xr:uid="{E2A82F9C-92E4-4183-AFA8-04D6F3EF92C4}"/>
    <hyperlink ref="V221" r:id="rId12" xr:uid="{827A7C71-5A5F-477A-AE27-8AF0114933AD}"/>
    <hyperlink ref="V159" r:id="rId13" xr:uid="{C2D952CE-66AD-49C1-9B7C-B5F16886DA2A}"/>
    <hyperlink ref="V23" r:id="rId14" xr:uid="{EC3916D0-9246-4567-A3BC-3484D44C9671}"/>
    <hyperlink ref="V82" r:id="rId15" xr:uid="{83981A7C-3A4A-4CF0-9C37-42B50614CC71}"/>
    <hyperlink ref="V62" r:id="rId16" xr:uid="{1211D722-A4CC-4478-BB29-A805361D976B}"/>
    <hyperlink ref="V172" r:id="rId17" xr:uid="{8CCD9C19-8B12-40D6-AFDA-0BAA472EC35E}"/>
    <hyperlink ref="V211" r:id="rId18" xr:uid="{FF5D1145-955A-4BB0-92B4-D2D9766E204D}"/>
    <hyperlink ref="V65" r:id="rId19" xr:uid="{CCBD5E7C-6515-4DED-820A-57D56A8C763C}"/>
    <hyperlink ref="V10" r:id="rId20" xr:uid="{BE17E175-2826-4F23-8C3F-1BE661FD0627}"/>
    <hyperlink ref="V26" r:id="rId21" xr:uid="{FC9AC858-357E-4E7F-922F-A1B246BCB373}"/>
    <hyperlink ref="V9" r:id="rId22" xr:uid="{6891D546-8986-4E25-8ECE-15B167BAC2C4}"/>
    <hyperlink ref="V21" r:id="rId23" xr:uid="{050D7926-BACB-498A-8E1E-44F4AA09AA77}"/>
    <hyperlink ref="V105" r:id="rId24" xr:uid="{8A3115E6-D18C-4115-AD0E-E2B6505EDE4E}"/>
    <hyperlink ref="V55" r:id="rId25" xr:uid="{F9B41125-43B3-42E9-9451-5A20FEAA570D}"/>
    <hyperlink ref="V14" r:id="rId26" xr:uid="{3236E25A-12EB-47DC-89DB-8FFB4D6BA579}"/>
    <hyperlink ref="V169" r:id="rId27" xr:uid="{11B67031-A271-47AB-BCB7-AB835CA8EE79}"/>
    <hyperlink ref="V18" r:id="rId28" xr:uid="{2498E655-04FE-40A9-A8FE-DA2C7F8BE907}"/>
    <hyperlink ref="V16" r:id="rId29" xr:uid="{3B9B8F70-CFEA-4528-8222-B402E3BAAD2C}"/>
    <hyperlink ref="V174" r:id="rId30" xr:uid="{2AC0E5B7-1127-432A-8D52-B08A4670CB88}"/>
    <hyperlink ref="V127" r:id="rId31" xr:uid="{4843DAC4-707E-4CAC-951E-5638C8D5C772}"/>
    <hyperlink ref="V220" r:id="rId32" xr:uid="{78C053FF-B2B9-40BA-8902-9A241D16F07F}"/>
    <hyperlink ref="V77" r:id="rId33" xr:uid="{CAA5BB64-6C12-4AD8-96F4-5210405AA7A8}"/>
    <hyperlink ref="V44" r:id="rId34" xr:uid="{A02E040F-B553-447F-965E-708BAA46359E}"/>
    <hyperlink ref="V192" r:id="rId35" xr:uid="{E4AC1A54-B688-43BC-BA91-E76B36C34486}"/>
    <hyperlink ref="V93" r:id="rId36" xr:uid="{8C8D961D-F09B-4995-AC48-9424CCE40BFE}"/>
    <hyperlink ref="V140" r:id="rId37" xr:uid="{A67D38E4-A4C9-4613-A026-7E9BA262F97F}"/>
    <hyperlink ref="V40" r:id="rId38" xr:uid="{303CDA4D-5DFF-4066-B68A-640721C9F183}"/>
    <hyperlink ref="V227" r:id="rId39" xr:uid="{6F7F42EC-7767-4D52-9C85-F43F548A04BA}"/>
    <hyperlink ref="V191" r:id="rId40" xr:uid="{4FC8F30C-81A0-429A-975E-A6CC0BE42283}"/>
    <hyperlink ref="V99" r:id="rId41" xr:uid="{AC4AD98D-8409-45C2-9675-D2FE35816D0A}"/>
    <hyperlink ref="V162" r:id="rId42" xr:uid="{A9FAA181-344B-4FB2-8C4A-E612BC7C3FF0}"/>
    <hyperlink ref="V49" r:id="rId43" xr:uid="{F5C51863-AF54-41DA-9A0E-A19F9E4F369C}"/>
    <hyperlink ref="V203" r:id="rId44" xr:uid="{CEEFDBB1-83A9-4C4A-B131-CA09BEC8B852}"/>
    <hyperlink ref="V28" r:id="rId45" xr:uid="{1D0BF71C-1E12-4086-B722-0EA906C6A2EE}"/>
    <hyperlink ref="V164" r:id="rId46" xr:uid="{B0978A7D-162C-48F7-8D06-41426C94C5B1}"/>
    <hyperlink ref="V67" r:id="rId47" xr:uid="{4793CA89-1F87-4249-872F-42CE7C593409}"/>
    <hyperlink ref="V41" r:id="rId48" xr:uid="{69B47751-12F2-44EF-94A6-C3AB152FC1B0}"/>
    <hyperlink ref="V46" r:id="rId49" xr:uid="{02F56D0C-09AA-4BB6-BB6D-45BFF29BD4F2}"/>
    <hyperlink ref="V124" r:id="rId50" xr:uid="{7C9AA86A-3EDA-40CB-A951-610BA2EAD78D}"/>
    <hyperlink ref="V85" r:id="rId51" xr:uid="{D91790AB-B7D4-401A-9F21-56535536D84E}"/>
    <hyperlink ref="V180" r:id="rId52" xr:uid="{DB33F49E-E013-4568-A8F3-3BF44DEB0809}"/>
    <hyperlink ref="V15" r:id="rId53" xr:uid="{FD118284-CC0E-4590-96D6-8DA64728B4CF}"/>
    <hyperlink ref="V167" r:id="rId54" xr:uid="{352E2014-9419-4737-B165-4CB91870C877}"/>
    <hyperlink ref="V72" r:id="rId55" xr:uid="{EBCB52C7-10E1-4609-A3E0-5F3E54BA9E8C}"/>
    <hyperlink ref="V76" r:id="rId56" xr:uid="{10DB98B7-0A9E-48E2-AB9A-43637DEA90A7}"/>
    <hyperlink ref="V156" r:id="rId57" xr:uid="{209BF5AA-D879-42A7-A279-728EDAC393FF}"/>
    <hyperlink ref="V89" r:id="rId58" xr:uid="{88F6849B-9736-47E3-AAA5-4EF8814BB60F}"/>
    <hyperlink ref="V66" r:id="rId59" xr:uid="{BBE9D96C-7412-4E39-9833-80A5A4C8A165}"/>
    <hyperlink ref="V217" r:id="rId60" xr:uid="{1432D648-2C64-4F9A-B320-843E25795C78}"/>
    <hyperlink ref="V165" r:id="rId61" xr:uid="{3F8406E0-4B56-47DC-A65C-959543FB194E}"/>
    <hyperlink ref="V29" r:id="rId62" xr:uid="{B3FE378C-71BF-4EE4-95BF-A5996486872D}"/>
    <hyperlink ref="V136" r:id="rId63" xr:uid="{0408C94F-5FC8-4A0B-B221-A21A19E21771}"/>
    <hyperlink ref="V197" r:id="rId64" xr:uid="{58D33711-3249-498A-A139-0C9749ED217A}"/>
    <hyperlink ref="V158" r:id="rId65" xr:uid="{8A69958A-BA5B-4EEA-A3C6-35252A3F3FAA}"/>
    <hyperlink ref="V20" r:id="rId66" xr:uid="{365CE054-A356-4BC3-B8A7-CB945232567C}"/>
    <hyperlink ref="V106" r:id="rId67" xr:uid="{22F0987C-5A72-45DF-92ED-CBDCEA6A8864}"/>
    <hyperlink ref="V175" r:id="rId68" xr:uid="{5336E83C-3D43-4135-9CE6-334BF303959A}"/>
    <hyperlink ref="V218" r:id="rId69" xr:uid="{46E1DA60-77D6-469E-A01E-02CE0C17EA7E}"/>
    <hyperlink ref="V57" r:id="rId70" xr:uid="{84D58D57-9C29-42ED-9CAC-1F2B88E4D8CE}"/>
    <hyperlink ref="V92" r:id="rId71" xr:uid="{A8E70C28-AC1F-4FC4-BC7F-B7800F5BCF0B}"/>
    <hyperlink ref="V95" r:id="rId72" xr:uid="{1877EFB8-6091-4C47-92B7-1449101E3A1A}"/>
    <hyperlink ref="V100" r:id="rId73" xr:uid="{4642A0E7-B84A-448F-9D9F-7B87B5061E79}"/>
    <hyperlink ref="V48" r:id="rId74" xr:uid="{B212BC52-C388-467B-95DD-C680FAE08536}"/>
    <hyperlink ref="V88" r:id="rId75" xr:uid="{49CC65C3-F44D-4FD2-BEEF-15FC94C2B67C}"/>
    <hyperlink ref="V199" r:id="rId76" xr:uid="{2D2AF05C-5D80-4B04-B57B-DC729C007F2B}"/>
    <hyperlink ref="V96" r:id="rId77" xr:uid="{03A2EF86-EC92-45B3-9ABB-35C4C3FFD1F8}"/>
    <hyperlink ref="V86" r:id="rId78" xr:uid="{CCD72027-617A-4DA6-B12C-02ECBDAFBB56}"/>
    <hyperlink ref="V98" r:id="rId79" xr:uid="{0CA3CC6D-4120-4B6B-BCED-ECB4A1307917}"/>
    <hyperlink ref="V97" r:id="rId80" xr:uid="{9AFCD981-B001-4285-AC34-C0D0601445E2}"/>
    <hyperlink ref="V58" r:id="rId81" xr:uid="{2568B1BA-AB57-4A55-8E9C-0A63BEE008DD}"/>
    <hyperlink ref="V137" r:id="rId82" xr:uid="{5E7F371A-E228-42D4-B313-2141D0520101}"/>
    <hyperlink ref="V149" r:id="rId83" xr:uid="{06269BB6-9CCC-4857-A546-66D9B78A380E}"/>
    <hyperlink ref="V108" r:id="rId84" xr:uid="{6522D089-FA11-4F7C-AEFF-4366C0C7D0EB}"/>
    <hyperlink ref="V119" r:id="rId85" xr:uid="{02196F2D-49D2-437B-B92F-E841BDD2A1C2}"/>
    <hyperlink ref="V64" r:id="rId86" xr:uid="{CF8C6EB6-6936-41E8-A01A-6D1735C3DA56}"/>
    <hyperlink ref="V190" r:id="rId87" xr:uid="{B423E856-631A-40D6-B3C1-B0FC5D3BAC7B}"/>
    <hyperlink ref="V37" r:id="rId88" xr:uid="{F7D2478E-30EF-4379-AC11-9DE2C2BA39DC}"/>
    <hyperlink ref="V56" r:id="rId89" xr:uid="{213B6882-42D7-42EB-A1D8-12B432DD4B83}"/>
    <hyperlink ref="V17" r:id="rId90" xr:uid="{C5A7B7CE-FE3A-463D-B4DC-4F07406E36F8}"/>
    <hyperlink ref="V71" r:id="rId91" xr:uid="{5B45287B-EC77-4823-976B-DAFBCAF55482}"/>
    <hyperlink ref="V184" r:id="rId92" xr:uid="{FC8775E5-922A-4118-A35C-8018D7F8A845}"/>
    <hyperlink ref="V22" r:id="rId93" xr:uid="{01E448C0-4790-4AC6-BEBE-C521E6F3A1FD}"/>
    <hyperlink ref="V125" r:id="rId94" xr:uid="{F907F752-99AD-46AC-9B56-BA1E3F0F2A3E}"/>
    <hyperlink ref="V50" r:id="rId95" xr:uid="{9BF8F90C-FBE7-47C1-8409-EE737D7FC798}"/>
    <hyperlink ref="V42" r:id="rId96" xr:uid="{FFA71991-2034-4A39-B6B2-F05DF838F60F}"/>
    <hyperlink ref="V163" r:id="rId97" xr:uid="{00853D5A-CB9A-4210-A02D-46410D41A74D}"/>
    <hyperlink ref="V139" r:id="rId98" xr:uid="{2BEAE6F7-6EFA-40F1-A70C-B9ED5F658FBC}"/>
    <hyperlink ref="V202" r:id="rId99" xr:uid="{CA20F695-5015-4500-A015-28B7B422892C}"/>
    <hyperlink ref="V185" r:id="rId100" xr:uid="{D36117BC-4639-4C58-A0B0-E99AA13D7F0B}"/>
    <hyperlink ref="V144" r:id="rId101" xr:uid="{F27C2D83-B3C3-47C4-B108-134B8530A5C8}"/>
    <hyperlink ref="V45" r:id="rId102" xr:uid="{EDBD4236-92BD-4CDC-A3E8-D414EF5842E1}"/>
    <hyperlink ref="V60" r:id="rId103" xr:uid="{BA7C01C8-A6B1-4E89-ABB8-F37A503BDC1E}"/>
    <hyperlink ref="V101" r:id="rId104" xr:uid="{01B3380B-11FD-4187-9FB6-E498649B9B54}"/>
    <hyperlink ref="V135" r:id="rId105" xr:uid="{2356C6DC-0369-4537-82F4-31B0BBD7BC37}"/>
    <hyperlink ref="V198" r:id="rId106" xr:uid="{F1EC2DCA-A255-4FA5-AA40-40A936239C5C}"/>
    <hyperlink ref="V102" r:id="rId107" xr:uid="{A9B7B426-3F27-47D7-BAEE-427B2C685A28}"/>
    <hyperlink ref="V222" r:id="rId108" xr:uid="{51850374-8CF8-46D7-88EC-83E37DF43403}"/>
    <hyperlink ref="V104" r:id="rId109" xr:uid="{8ADE5B72-A812-45AA-B3EC-40EA34CB69C0}"/>
    <hyperlink ref="V120" r:id="rId110" xr:uid="{68B176F2-11B5-4E8A-AB69-EE9B4ABB4EDE}"/>
    <hyperlink ref="V53" r:id="rId111" xr:uid="{BBC98B7E-F3F7-4742-8DD1-6AFDFE9A1094}"/>
    <hyperlink ref="V47" r:id="rId112" xr:uid="{8F2BF9F2-C4FB-4F5C-B4AA-192D963AC718}"/>
    <hyperlink ref="V81" r:id="rId113" xr:uid="{1DEF8773-5148-41A8-8DCA-CB5F16BE3651}"/>
    <hyperlink ref="V74" r:id="rId114" xr:uid="{0ABD7E91-DA0A-4CEC-93C5-C62247F1A198}"/>
    <hyperlink ref="V83" r:id="rId115" xr:uid="{FEEB74A3-AF6F-469D-8CBD-C40742A12DB5}"/>
    <hyperlink ref="V154" r:id="rId116" xr:uid="{B6CB9B3A-9962-4813-912A-D2BDBF1FA645}"/>
    <hyperlink ref="V150" r:id="rId117" xr:uid="{03EDB0F6-38C5-4182-95D6-03C048347551}"/>
    <hyperlink ref="V224" r:id="rId118" xr:uid="{60044698-AF7A-4EBD-957D-C647A14D307B}"/>
    <hyperlink ref="V33" r:id="rId119" xr:uid="{C3C5D648-23A8-4CCC-BD64-8EDA320270D2}"/>
    <hyperlink ref="V188" r:id="rId120" xr:uid="{E47C8B0B-059F-4CAA-8C5B-EDCF92BE5D19}"/>
    <hyperlink ref="V39" r:id="rId121" xr:uid="{2127772F-1AC5-4372-8612-13F7F85BF872}"/>
    <hyperlink ref="V90" r:id="rId122" xr:uid="{37782BAE-A9DB-4A21-9B55-BAD1CE36B341}"/>
    <hyperlink ref="V36" r:id="rId123" xr:uid="{1AFC0D89-193A-4E09-AF97-871D21BD6184}"/>
    <hyperlink ref="V11" r:id="rId124" xr:uid="{80A85151-AF32-40EE-950F-E890065DCA3F}"/>
    <hyperlink ref="V84" r:id="rId125" xr:uid="{AF59F642-A0BC-4B35-82A2-C269B301EF3A}"/>
    <hyperlink ref="V61" r:id="rId126" xr:uid="{CF39C139-7E92-40D5-88C4-6347735A4655}"/>
    <hyperlink ref="V210" r:id="rId127" xr:uid="{A8E35666-6DE6-4A2C-B256-A16EE604568D}"/>
    <hyperlink ref="V35" r:id="rId128" xr:uid="{2E1A806D-2EA4-4993-94AB-B79A2B0C9D34}"/>
    <hyperlink ref="V151" r:id="rId129" xr:uid="{1E5CDF6E-FF1E-498D-863C-DD78FF8AF044}"/>
    <hyperlink ref="V13" r:id="rId130" xr:uid="{1905D26E-BF61-4CA8-B916-DC333D88B073}"/>
    <hyperlink ref="V228" r:id="rId131" xr:uid="{2849A01F-EB3E-4E81-A571-F1CBA76320B4}"/>
    <hyperlink ref="V208" r:id="rId132" xr:uid="{CB1CBCF7-BA61-4D8F-B8F8-F3EDE3BCF297}"/>
    <hyperlink ref="V200" r:id="rId133" xr:uid="{B3C585A6-7F63-4892-80BA-18BFE520B989}"/>
    <hyperlink ref="V147" r:id="rId134" xr:uid="{139ED365-FC85-40B3-9149-2BD10CAB06A9}"/>
    <hyperlink ref="V59" r:id="rId135" xr:uid="{8BFBEFC2-7BAE-4036-98C9-D3DD755E3578}"/>
    <hyperlink ref="V38" r:id="rId136" xr:uid="{820F3A2E-7F57-4A16-A055-55FC381291BA}"/>
    <hyperlink ref="V129" r:id="rId137" xr:uid="{FF393F91-BCF5-4A02-B89B-038CFD1C10EF}"/>
    <hyperlink ref="V225" r:id="rId138" xr:uid="{17BE7F14-BAC7-4F3E-9CD9-9A7FC97E4DEA}"/>
    <hyperlink ref="V25" r:id="rId139" xr:uid="{C277B6CB-5E2B-4CB9-834E-C35B8D9851AD}"/>
    <hyperlink ref="V70" r:id="rId140" xr:uid="{EF0140F7-6D9F-41ED-8608-CED5BA179AFC}"/>
    <hyperlink ref="V130" r:id="rId141" xr:uid="{A4F84AD3-37B0-4102-89BF-BCD2D608E5DF}"/>
    <hyperlink ref="V24" r:id="rId142" xr:uid="{C6DABC71-2BA0-4B28-8239-D13D1F81262E}"/>
    <hyperlink ref="V226" r:id="rId143" xr:uid="{795EB60E-4CB0-419F-AEFA-23E9E223F966}"/>
    <hyperlink ref="V179" r:id="rId144" xr:uid="{7550D982-1F30-466C-94E2-3095F4A5B77B}"/>
    <hyperlink ref="V212" r:id="rId145" xr:uid="{6ED66E8D-5E3E-4B19-A77C-E066B75C9F53}"/>
    <hyperlink ref="V214" r:id="rId146" xr:uid="{D96B375E-883F-4BAB-A81D-000A7DB4ABFB}"/>
    <hyperlink ref="V232" r:id="rId147" xr:uid="{3F0C3CC0-16E1-4FDF-8B74-75BB62453B86}"/>
    <hyperlink ref="V8" r:id="rId148" xr:uid="{51B7A319-846B-4C97-A466-E8F7A2F995A3}"/>
    <hyperlink ref="V230" r:id="rId149" xr:uid="{44617AB7-3438-4D95-AEA0-ABF1E650E5C5}"/>
    <hyperlink ref="V128" r:id="rId150" xr:uid="{9C5AF1A7-7F31-4ED9-B936-25F1C9674FA3}"/>
    <hyperlink ref="V178" r:id="rId151" xr:uid="{AF324462-3C7B-4E34-9A42-22C058D43DDF}"/>
    <hyperlink ref="V91" r:id="rId152" xr:uid="{BFDBD0A6-FF07-4B96-A165-0B12A5442CCC}"/>
    <hyperlink ref="V111" r:id="rId153" xr:uid="{8E96C4B2-F3C5-483B-8769-1AD2DE68C758}"/>
    <hyperlink ref="V173" r:id="rId154" xr:uid="{31F02104-CE36-4447-93C3-609DA8B09999}"/>
    <hyperlink ref="V229" r:id="rId155" xr:uid="{278314A3-42D1-410D-8481-3C98E07DBC53}"/>
    <hyperlink ref="V166" r:id="rId156" xr:uid="{B03E40E9-A2F0-451F-8B4A-FFF78B0F419B}"/>
    <hyperlink ref="V117" r:id="rId157" xr:uid="{DECD8C0C-4E5C-4695-A000-B8F762D03E7C}"/>
    <hyperlink ref="V134" r:id="rId158" xr:uid="{24FB730B-B740-4FBF-ACCD-28A4999A4895}"/>
    <hyperlink ref="V69" r:id="rId159" xr:uid="{886450B0-CFC0-4E30-927E-F62606687C5A}"/>
    <hyperlink ref="V133" r:id="rId160" xr:uid="{CA272F40-82F1-4C48-A601-30FB3AF0DB87}"/>
    <hyperlink ref="V132" r:id="rId161" xr:uid="{AD199026-5E98-474F-93A2-77EE259E6D56}"/>
    <hyperlink ref="V118" r:id="rId162" xr:uid="{23CA67AF-1883-4AAF-931E-435AE1FFA1FB}"/>
    <hyperlink ref="V215" r:id="rId163" xr:uid="{9DBF121B-C9AE-4D47-B095-782D07FA47FB}"/>
    <hyperlink ref="V170" r:id="rId164" xr:uid="{49D0CA68-8CA6-4F61-8946-B94121942CCF}"/>
    <hyperlink ref="V94" r:id="rId165" xr:uid="{AF64CD53-4FC1-45E1-95D2-EBE496885863}"/>
    <hyperlink ref="V12" r:id="rId166" xr:uid="{95C7F730-5737-4A01-85C3-7BD3F40500D8}"/>
    <hyperlink ref="V231" r:id="rId167" xr:uid="{38F4D0AB-35EC-485A-94A9-D420AC9BFA10}"/>
    <hyperlink ref="V168" r:id="rId168" xr:uid="{260C3CB3-C0F4-480A-85E6-6C0A338701DA}"/>
    <hyperlink ref="V131" r:id="rId169" xr:uid="{6A0BC784-1FA6-4AAC-A243-F53182EA3BAE}"/>
    <hyperlink ref="V187" r:id="rId170" xr:uid="{37FAC977-7415-48BF-BE92-11F7009D09B1}"/>
    <hyperlink ref="V141" r:id="rId171" xr:uid="{65D007A3-4B5E-49A5-A683-491EC1CB5051}"/>
    <hyperlink ref="V189" r:id="rId172" xr:uid="{3A291AC6-13E9-402F-AB62-D0B91276CC61}"/>
    <hyperlink ref="V186" r:id="rId173" xr:uid="{C1DCF2DA-7E23-4609-84B6-DF650A740487}"/>
    <hyperlink ref="V181" r:id="rId174" xr:uid="{75CB463E-AE0D-4F87-8004-425D6E7572C6}"/>
    <hyperlink ref="V182" r:id="rId175" xr:uid="{64A09ACB-031A-4473-B193-BA7B40022B0A}"/>
    <hyperlink ref="V193" r:id="rId176" xr:uid="{A9C08820-DC78-4948-9A2C-237F2731E10F}"/>
    <hyperlink ref="V194" r:id="rId177" xr:uid="{30022CC1-9603-4AED-8469-73D2B01E7286}"/>
    <hyperlink ref="V195" r:id="rId178" xr:uid="{1A8F3ED2-FCF8-4B25-8CE2-60BD222C499F}"/>
    <hyperlink ref="V161" r:id="rId179" xr:uid="{D36D563B-6D32-4BE6-B6A9-C49A0137BF9B}"/>
    <hyperlink ref="V152" r:id="rId180" xr:uid="{9B415649-B199-4D81-90FC-EE71AF7FE8AB}"/>
    <hyperlink ref="V87" r:id="rId181" xr:uid="{99178FE8-B249-4232-B692-817B61C7B23C}"/>
    <hyperlink ref="V30" r:id="rId182" xr:uid="{47A2BB2D-6D35-4977-B905-9560FA98C1C2}"/>
    <hyperlink ref="V79" r:id="rId183" xr:uid="{44DB2A7F-B774-4817-8935-8FAA6FA362DA}"/>
    <hyperlink ref="V142" r:id="rId184" xr:uid="{B8BDA2FB-06A3-4AC3-9BBD-BCE431796196}"/>
    <hyperlink ref="V148" r:id="rId185" xr:uid="{BFC4F490-9BF7-48B5-AA7B-010BAFE3540C}"/>
    <hyperlink ref="V176" r:id="rId186" xr:uid="{43DAAF73-97ED-4BC6-8DAB-67ADB6BF560F}"/>
    <hyperlink ref="V27" r:id="rId187" xr:uid="{A376765A-BF56-4306-B890-848DEA72432C}"/>
    <hyperlink ref="V216" r:id="rId188" xr:uid="{6857F100-17FB-41DC-8805-98FF4554DE79}"/>
    <hyperlink ref="V138" r:id="rId189" xr:uid="{CDCEEB0E-99E2-4CA7-8380-63C0D6D25738}"/>
    <hyperlink ref="V43" r:id="rId190" xr:uid="{99566E79-E939-4ECE-A6AA-830F4F05CF7A}"/>
    <hyperlink ref="V73" r:id="rId191" xr:uid="{1FA12E41-4A29-4D7D-98F6-7204370AF6AB}"/>
    <hyperlink ref="V31" r:id="rId192" xr:uid="{1F711424-9E25-48FC-8079-02B3D877C5C7}"/>
    <hyperlink ref="V68" r:id="rId193" xr:uid="{3B484C39-2128-494F-A2F7-D5EB97A98FA4}"/>
    <hyperlink ref="V157" r:id="rId194" xr:uid="{B25D3686-BEF0-466D-ACE9-C50738B54EA2}"/>
    <hyperlink ref="V121" r:id="rId195" xr:uid="{9D5160C7-7F34-4A6D-92EE-E227D3C4B350}"/>
    <hyperlink ref="V112" r:id="rId196" xr:uid="{39DD7958-DA35-44E9-8512-69853B7C9461}"/>
    <hyperlink ref="V114" r:id="rId197" xr:uid="{293F9755-6DE2-48BF-B0B3-59487913EE0A}"/>
    <hyperlink ref="V219" r:id="rId198" xr:uid="{7E602033-37FD-4495-9A58-025E0335F7ED}"/>
    <hyperlink ref="V122" r:id="rId199" xr:uid="{513AD08A-34F6-4886-8EC5-5D78A7CCCB6B}"/>
    <hyperlink ref="V213" r:id="rId200" xr:uid="{FDFD0C21-1EE2-4094-9545-DBB74E63AF8E}"/>
    <hyperlink ref="V51" r:id="rId201" xr:uid="{D89F0539-A11D-486B-A5B1-F4ECF826370A}"/>
    <hyperlink ref="V63" r:id="rId202" xr:uid="{8B0C0DBF-41CD-49F9-93CC-911A96A66C8D}"/>
    <hyperlink ref="V201" r:id="rId203" xr:uid="{5396280B-DD80-4A07-A507-690CC2E29E37}"/>
    <hyperlink ref="V155" r:id="rId204" xr:uid="{F9F6527A-AE66-479A-8F48-027D7ADB009B}"/>
    <hyperlink ref="V177" r:id="rId205" xr:uid="{34FCD1B9-A875-47F3-9E65-372132E7582E}"/>
    <hyperlink ref="V204" r:id="rId206" xr:uid="{2C99BCB7-0F46-47EC-8A11-D3448007E622}"/>
    <hyperlink ref="V206" r:id="rId207" xr:uid="{2901151C-7B03-4AFA-9ED5-FD743DCC17B1}"/>
    <hyperlink ref="V205" r:id="rId208" xr:uid="{C8843586-962D-4DC2-AA95-41E40393433A}"/>
    <hyperlink ref="V126" r:id="rId209" xr:uid="{062593BD-7DAA-4CBC-A7E4-17C312142D13}"/>
    <hyperlink ref="V110" r:id="rId210" xr:uid="{1F0BD44B-71B7-4EC4-B29A-C69C802F374C}"/>
    <hyperlink ref="V115" r:id="rId211" xr:uid="{CD87A19F-86E3-426E-B7F4-4F592ADB8077}"/>
    <hyperlink ref="V103" r:id="rId212" xr:uid="{47B1D9DF-F4B6-4CAD-9CFB-FBA96641A099}"/>
    <hyperlink ref="V113" r:id="rId213" xr:uid="{9229FF2F-5F3E-4C29-86A4-2A2240BE72F3}"/>
    <hyperlink ref="V107" r:id="rId214" xr:uid="{F2C1ED5F-7124-4DB2-AE40-390786733E99}"/>
    <hyperlink ref="V109" r:id="rId215" xr:uid="{34212E6C-D655-4E96-91E4-D24AE663ED2F}"/>
    <hyperlink ref="V145" r:id="rId216" xr:uid="{6B937CDA-C46B-4574-A53E-12A6C1AADF80}"/>
    <hyperlink ref="V54" r:id="rId217" xr:uid="{FA19F0B1-EED8-4D1A-AC41-00BC810B7846}"/>
    <hyperlink ref="V52" r:id="rId218" xr:uid="{C654994A-974E-4FCF-B8D6-65E48E123C03}"/>
    <hyperlink ref="V146" r:id="rId219" xr:uid="{DC97A27C-767F-4CFF-AAA4-AB7CF05264C0}"/>
    <hyperlink ref="V143" r:id="rId220" xr:uid="{60E2A54C-64BD-4C1A-9578-3D65FA90EE39}"/>
    <hyperlink ref="V80" r:id="rId221" xr:uid="{E2E30EB0-D6B9-4764-A0F7-E63D9DBB2C03}"/>
    <hyperlink ref="V75" r:id="rId222" xr:uid="{F065B6DD-199B-411D-ACBF-4C394B1884D9}"/>
    <hyperlink ref="V78" r:id="rId223" xr:uid="{5683C056-E042-4A7D-AF44-E53358C30210}"/>
    <hyperlink ref="V123" r:id="rId224" xr:uid="{FFCAA1A4-D9BE-49EB-9854-7B94C8239395}"/>
    <hyperlink ref="V207" r:id="rId225" xr:uid="{84E77185-64F4-48A5-A254-DD533B87EC19}"/>
    <hyperlink ref="W127" r:id="rId226" xr:uid="{D743B1CB-094F-4A3A-8EF1-496CDC46AFE3}"/>
    <hyperlink ref="W67:W232" r:id="rId227" display="http://transparencia.comitan.gob.mx/ART85/XXVII/DESARROLLO_URBANO/OFICIO_XXVII_2022.pdf" xr:uid="{6EA2583E-5E31-487A-A678-480A672C81DE}"/>
    <hyperlink ref="W139" r:id="rId228" xr:uid="{585C364A-6EFA-45EC-B5A3-65ECBB33B12D}"/>
    <hyperlink ref="W185:W232" r:id="rId229" display="http://transparencia.comitan.gob.mx/ART85/XXVII/DESARROLLO_URBANO/OFICIO_XXVII_2022.pdf" xr:uid="{DC552D78-F312-46D7-A99B-C7F66F856E96}"/>
    <hyperlink ref="W154" r:id="rId230" xr:uid="{FB904600-3CB3-4F21-B4FA-173D5910C61A}"/>
    <hyperlink ref="W75:W232" r:id="rId231" display="http://transparencia.comitan.gob.mx/ART85/XXVII/DESARROLLO_URBANO/OFICIO_XXVII_2022.pdf" xr:uid="{A30E00A6-5B1C-47FB-966B-890A2C576E0E}"/>
    <hyperlink ref="W61" r:id="rId232" xr:uid="{F82065D3-09F2-41C1-839A-95ADD2326EDE}"/>
    <hyperlink ref="W210" r:id="rId233" xr:uid="{2C6C2679-ED13-4BA5-A11C-D3FEC83F74BA}"/>
    <hyperlink ref="W129:W232" r:id="rId234" display="http://transparencia.comitan.gob.mx/ART85/XXVII/DESARROLLO_URBANO/OFICIO_XXVII_2022.pdf" xr:uid="{2895EC25-2473-4CE1-BCB6-37AF5FB1484D}"/>
    <hyperlink ref="W179:W232" r:id="rId235" display="http://transparencia.comitan.gob.mx/ART85/XXVII/DESARROLLO_URBANO/OFICIO_XXVII_2022.pdf" xr:uid="{0F964040-4589-4D10-8F04-C6C57BC8954A}"/>
    <hyperlink ref="W8:W232" r:id="rId236" display="http://transparencia.comitan.gob.mx/ART85/XXVII/DESARROLLO_URBANO/OFICIO_XXVII_2022.pdf" xr:uid="{205DBE39-2A5F-41A6-AC40-6B05EDE8F84C}"/>
    <hyperlink ref="X127" r:id="rId237" xr:uid="{1EC865F1-0A0F-4690-8D14-3115B5B62812}"/>
    <hyperlink ref="X67:X232" r:id="rId238" display="http://transparencia.comitan.gob.mx/ART85/XXVII/DESARROLLO_URBANO/OF.XXVII1_2021-2024.pdf" xr:uid="{EAF2414D-AC29-4672-A6C0-27E8AE1289D3}"/>
    <hyperlink ref="X139" r:id="rId239" xr:uid="{D69E8248-6A61-4F2E-8AEE-D8F76FB4ED4D}"/>
    <hyperlink ref="X185:X232" r:id="rId240" display="http://transparencia.comitan.gob.mx/ART85/XXVII/DESARROLLO_URBANO/OF.XXVII1_2021-2024.pdf" xr:uid="{ED897F2D-C16E-4DDD-87D0-D814A910C735}"/>
    <hyperlink ref="X154" r:id="rId241" xr:uid="{AA5846E8-C71D-40E2-BD55-A06A49C2D4E2}"/>
    <hyperlink ref="X75:X232" r:id="rId242" display="http://transparencia.comitan.gob.mx/ART85/XXVII/DESARROLLO_URBANO/OF.XXVII1_2021-2024.pdf" xr:uid="{492ADF44-AF60-45DF-99B9-0FB008A53E44}"/>
    <hyperlink ref="X61" r:id="rId243" xr:uid="{BF9B4D15-ED64-471E-971E-9AE2D13D2F77}"/>
    <hyperlink ref="X210" r:id="rId244" xr:uid="{1A4A706D-5BB7-4538-96A5-6F6FB8439D89}"/>
    <hyperlink ref="X129:X232" r:id="rId245" display="http://transparencia.comitan.gob.mx/ART85/XXVII/DESARROLLO_URBANO/OF.XXVII1_2021-2024.pdf" xr:uid="{DA9E6D85-96A9-4A42-83A6-D5CC4A7DADE3}"/>
    <hyperlink ref="X179:X232" r:id="rId246" display="http://transparencia.comitan.gob.mx/ART85/XXVII/DESARROLLO_URBANO/OF.XXVII1_2021-2024.pdf" xr:uid="{F0796F01-9A73-4485-B96D-2E650D2ADF9B}"/>
    <hyperlink ref="X8:X232" r:id="rId247" display="http://transparencia.comitan.gob.mx/ART85/XXVII/DESARROLLO_URBANO/OF.XXVII1_2021-2024.pdf" xr:uid="{6094641C-EE0F-46C6-9C9D-8BBBE1E72802}"/>
    <hyperlink ref="Z127" r:id="rId248" xr:uid="{0422E8E9-D892-4EA4-86F1-00F8328142A3}"/>
    <hyperlink ref="Z67:Z232" r:id="rId249" display="http://transparencia.comitan.gob.mx/ART85/XXVII/DESARROLLO_URBANO/OF.XXVII1_2021-2024.pdf" xr:uid="{35F9DDE3-55CD-47E9-BC00-9A5FBAFE243D}"/>
    <hyperlink ref="Z139" r:id="rId250" xr:uid="{46FF327F-2F0D-4A87-BBA1-77D837C00DB8}"/>
    <hyperlink ref="Z185:Z232" r:id="rId251" display="http://transparencia.comitan.gob.mx/ART85/XXVII/DESARROLLO_URBANO/OF.XXVII1_2021-2024.pdf" xr:uid="{87C2B062-61D0-48C0-986C-94BEA4623D38}"/>
    <hyperlink ref="Z154" r:id="rId252" xr:uid="{A229FA68-DD43-4E09-A22F-B2E316FC4129}"/>
    <hyperlink ref="Z75:Z232" r:id="rId253" display="http://transparencia.comitan.gob.mx/ART85/XXVII/DESARROLLO_URBANO/OF.XXVII1_2021-2024.pdf" xr:uid="{043692D7-7FF7-4F3B-90F5-5AAC15124961}"/>
    <hyperlink ref="Z61" r:id="rId254" xr:uid="{C3681E5E-224F-46A2-B645-37D8CD634EAB}"/>
    <hyperlink ref="Z210" r:id="rId255" xr:uid="{7C4746B1-793D-4995-8208-FDEB75454312}"/>
    <hyperlink ref="Z129:Z232" r:id="rId256" display="http://transparencia.comitan.gob.mx/ART85/XXVII/DESARROLLO_URBANO/OF.XXVII1_2021-2024.pdf" xr:uid="{D1BCBAFA-ED74-40FF-B0D4-AB66702B420B}"/>
    <hyperlink ref="Z179:Z232" r:id="rId257" display="http://transparencia.comitan.gob.mx/ART85/XXVII/DESARROLLO_URBANO/OF.XXVII1_2021-2024.pdf" xr:uid="{882B5AB9-EC46-4F23-AE47-75FBAA505E30}"/>
    <hyperlink ref="Z8:Z232" r:id="rId258" display="http://transparencia.comitan.gob.mx/ART85/XXVII/DESARROLLO_URBANO/OF.XXVII1_2021-2024.pdf" xr:uid="{27680245-4484-4078-9EB1-6DD04AEBA0D2}"/>
    <hyperlink ref="S8" r:id="rId259" xr:uid="{8F2E20A8-F84F-4E1B-89F6-503B5E626893}"/>
    <hyperlink ref="S9" r:id="rId260" xr:uid="{1FA25ECF-1DE2-4869-A5F5-3E10927994DC}"/>
    <hyperlink ref="S10" r:id="rId261" xr:uid="{92F3769E-2583-45E1-BAF8-44208117B8BC}"/>
    <hyperlink ref="S11" r:id="rId262" xr:uid="{5F424FD0-DDF3-44EB-A91E-6DF489F386C7}"/>
    <hyperlink ref="S12" r:id="rId263" xr:uid="{36338287-8C6A-4410-ACD7-0E8C0DDE19C4}"/>
    <hyperlink ref="S13" r:id="rId264" xr:uid="{C2B2549E-1332-48BA-A397-4236C5299354}"/>
    <hyperlink ref="S14" r:id="rId265" xr:uid="{8B79E10A-00ED-4990-9F5E-6026C77FA3DD}"/>
    <hyperlink ref="S15" r:id="rId266" xr:uid="{96747696-9EA7-40B0-9E1D-0FC7D74C23DC}"/>
    <hyperlink ref="S16" r:id="rId267" xr:uid="{ABA2F76E-8E51-4A94-823C-3A8AF51213A7}"/>
    <hyperlink ref="S18" r:id="rId268" xr:uid="{5F0ADB4E-AAAF-4D4E-B4F9-DA2B927EB7BC}"/>
    <hyperlink ref="S19" r:id="rId269" xr:uid="{0171A2FB-5966-4CF7-B7F7-B58E09545233}"/>
    <hyperlink ref="S20" r:id="rId270" xr:uid="{A8E827E8-A174-4C5D-92B9-9737CCEA4519}"/>
    <hyperlink ref="S21" r:id="rId271" xr:uid="{F8F5D3A6-E585-49BD-A63F-A82D1EC4EAFD}"/>
    <hyperlink ref="S22" r:id="rId272" xr:uid="{806468BC-57D5-41FF-8C7B-4A53E2D900B6}"/>
    <hyperlink ref="S23" r:id="rId273" xr:uid="{FE758F35-1FFA-40C9-9783-70BBA4BD34AC}"/>
    <hyperlink ref="S24" r:id="rId274" xr:uid="{D422ABA1-CBD7-45DF-8E89-177F9208B47F}"/>
    <hyperlink ref="S25" r:id="rId275" xr:uid="{B085E92D-15BC-4068-9089-65C431756EB4}"/>
    <hyperlink ref="S26" r:id="rId276" xr:uid="{FEE33540-72C1-446C-894F-C1B5DA790802}"/>
    <hyperlink ref="S27" r:id="rId277" xr:uid="{D1974773-E77F-4030-8BAF-A76BCB266B1D}"/>
    <hyperlink ref="S28" r:id="rId278" xr:uid="{2B5C24E8-0C64-4E48-A80B-6C09385DE1D3}"/>
    <hyperlink ref="S29" r:id="rId279" xr:uid="{2B63C2AF-E945-4A37-BD61-47200D0E2CDE}"/>
    <hyperlink ref="S30" r:id="rId280" xr:uid="{4389DFF5-6AC2-48F4-A571-1DD72CFF3078}"/>
    <hyperlink ref="S31" r:id="rId281" xr:uid="{C71BDBE4-0244-4E04-9BCE-83B3989249FA}"/>
    <hyperlink ref="S32" r:id="rId282" xr:uid="{C81DABC5-50E0-4F7A-8717-FF06209826A9}"/>
    <hyperlink ref="S33" r:id="rId283" xr:uid="{8B5E4936-53E1-4F63-9D91-2633D3E09AA4}"/>
    <hyperlink ref="S34" r:id="rId284" xr:uid="{F94FF2C3-8092-4273-A66F-A3F84D0DEAFE}"/>
    <hyperlink ref="S35" r:id="rId285" xr:uid="{80524C5D-F1AD-468F-A6FD-8580BB9F0A84}"/>
    <hyperlink ref="S36" r:id="rId286" xr:uid="{F47FA65B-C366-4D20-8D62-2E8961A64DF0}"/>
    <hyperlink ref="S37" r:id="rId287" xr:uid="{8D774CF6-B495-4AE9-A554-2509B9139389}"/>
    <hyperlink ref="S38" r:id="rId288" xr:uid="{6B6E28BC-52BB-4A4F-A4E6-DD87939A493A}"/>
    <hyperlink ref="S39" r:id="rId289" xr:uid="{37BA19C1-55CC-4DB4-946D-9AD47A81C990}"/>
    <hyperlink ref="S40" r:id="rId290" xr:uid="{EDB598AA-37A0-422A-8AA9-F5B7E6197710}"/>
    <hyperlink ref="S41" r:id="rId291" xr:uid="{282F9E0B-B7F7-4576-9D7B-3328F812E2DB}"/>
    <hyperlink ref="S42" r:id="rId292" xr:uid="{04945C9C-940A-4AC3-AD6D-95709D100A68}"/>
    <hyperlink ref="S43" r:id="rId293" xr:uid="{008C5209-AE34-40EE-AB15-8D7DEA48DA7E}"/>
    <hyperlink ref="S44" r:id="rId294" xr:uid="{BED4B66C-30F4-448A-81DC-2C75D68AB7EA}"/>
    <hyperlink ref="S45" r:id="rId295" xr:uid="{963EDD99-A67B-4D32-B672-F9638B16A0F2}"/>
    <hyperlink ref="S46" r:id="rId296" xr:uid="{2BA9BCCA-03BB-45A0-9E70-6B8D088E3407}"/>
    <hyperlink ref="S47" r:id="rId297" xr:uid="{89557CE3-1205-470B-B3C7-B75C7169D37D}"/>
    <hyperlink ref="S48" r:id="rId298" xr:uid="{C515D0F7-E798-46AC-B7DF-221CD799991D}"/>
    <hyperlink ref="S49" r:id="rId299" xr:uid="{1D430C4E-2161-4AD6-9DCF-FCC22CB0DF4D}"/>
    <hyperlink ref="S50" r:id="rId300" xr:uid="{B17D12F1-06A9-4C8D-AE9A-BEEAA2F3C8EC}"/>
    <hyperlink ref="S51" r:id="rId301" xr:uid="{BB19B229-EEFE-49A4-83E9-C302181BF6E0}"/>
    <hyperlink ref="S17" r:id="rId302" xr:uid="{B3FD56BF-85A9-43AA-BE65-969CC92FF432}"/>
    <hyperlink ref="S52" r:id="rId303" xr:uid="{99504B7B-6677-4DFD-8A6B-7752D6D2DEBC}"/>
    <hyperlink ref="S53" r:id="rId304" xr:uid="{4B187E64-126C-4362-B08E-D7CCFA6B11CF}"/>
    <hyperlink ref="S54" r:id="rId305" xr:uid="{A0BCD1FE-8E45-45D7-B04D-D364AFD0C7A0}"/>
    <hyperlink ref="S55" r:id="rId306" xr:uid="{A3845B3F-60E0-4692-8287-CD0498BBAAEE}"/>
    <hyperlink ref="S56" r:id="rId307" xr:uid="{9905C4E1-AD53-4D8A-9B2B-BE73466F4AFF}"/>
    <hyperlink ref="S57" r:id="rId308" xr:uid="{F7E967FE-C82D-49FE-B515-6E9CB42B36B4}"/>
    <hyperlink ref="S58" r:id="rId309" xr:uid="{CC8AD88D-0A9B-4319-A0F6-F022A5C7D5DB}"/>
    <hyperlink ref="S59" r:id="rId310" xr:uid="{F45B4399-5015-457C-86FB-56F2BEA6FCFE}"/>
    <hyperlink ref="S60" r:id="rId311" xr:uid="{7E8682F4-EB97-4941-8B2B-01FDEFF65CA2}"/>
    <hyperlink ref="S61" r:id="rId312" xr:uid="{E100413A-19AF-448C-BE6E-878F21897CA4}"/>
    <hyperlink ref="S62" r:id="rId313" xr:uid="{C13AC174-2D3B-439F-9997-64438C12BC18}"/>
    <hyperlink ref="S63" r:id="rId314" xr:uid="{A3619829-0276-4A9D-B02E-DCE877F78491}"/>
    <hyperlink ref="S64" r:id="rId315" xr:uid="{71A13EF5-F13A-4CB1-9ED6-2A2CE255FCD9}"/>
    <hyperlink ref="S65" r:id="rId316" xr:uid="{93F7441D-4FB8-46CB-96AB-A02B5EFD9A1A}"/>
    <hyperlink ref="S66" r:id="rId317" xr:uid="{FDF8B76B-9943-44D2-B839-A45BC2B9C8BD}"/>
    <hyperlink ref="S67" r:id="rId318" xr:uid="{2DDF0A59-AF78-48D3-9D3B-2A7AC68A3F7F}"/>
    <hyperlink ref="S68" r:id="rId319" xr:uid="{DC7A86E1-BFD5-47B6-B0F7-36297800DDB0}"/>
    <hyperlink ref="S69" r:id="rId320" xr:uid="{03C73591-CF2B-4BED-9A11-66B72483D409}"/>
    <hyperlink ref="S70" r:id="rId321" xr:uid="{DAAEE9FF-8A55-491B-BB1F-EDB78EEB5F2B}"/>
    <hyperlink ref="S71" r:id="rId322" xr:uid="{61182942-52CD-438D-86EA-770F59214127}"/>
    <hyperlink ref="S72" r:id="rId323" xr:uid="{B36BDE56-ABB1-41F5-8802-147637761131}"/>
    <hyperlink ref="S73" r:id="rId324" xr:uid="{9084EF53-3C4D-4B24-9E1C-7DAE7DB9C614}"/>
    <hyperlink ref="S74" r:id="rId325" xr:uid="{5D22F6AE-6FB1-4BA7-9DB1-FE5AC11AEF57}"/>
    <hyperlink ref="S75" r:id="rId326" xr:uid="{7C395E71-ABC3-4C10-9D31-5F66315B0E02}"/>
    <hyperlink ref="S76" r:id="rId327" xr:uid="{9889195E-0283-4A7B-93D2-AC5DB90F010A}"/>
    <hyperlink ref="S77" r:id="rId328" xr:uid="{7C34B728-7B66-4616-B4DB-3B7993139EAC}"/>
    <hyperlink ref="S78" r:id="rId329" xr:uid="{9CDDAB50-117E-403A-A7FF-521B64BD4842}"/>
    <hyperlink ref="S79" r:id="rId330" xr:uid="{C04F1150-0505-4334-885C-0FE312C708FF}"/>
    <hyperlink ref="S80" r:id="rId331" xr:uid="{D16C2799-4F0A-41C1-81B5-B36E77A8E55E}"/>
    <hyperlink ref="S81" r:id="rId332" xr:uid="{9CF84830-3E68-41AB-9B02-C504324BFC83}"/>
    <hyperlink ref="S82" r:id="rId333" xr:uid="{76EFEFF6-7E19-467F-8E18-5132B93F1DC0}"/>
    <hyperlink ref="S83" r:id="rId334" xr:uid="{0A9A5DE7-2D3F-4F3C-9B88-09B32255ADAB}"/>
    <hyperlink ref="S84" r:id="rId335" xr:uid="{E00C01F9-35F3-4015-9A91-E72C80C6F2A4}"/>
    <hyperlink ref="S85" r:id="rId336" xr:uid="{3A51E207-A730-4118-BB1A-414AE6A171D1}"/>
    <hyperlink ref="S86" r:id="rId337" xr:uid="{E34BC6CB-D1AF-45C9-B336-EA3B21952A36}"/>
    <hyperlink ref="S87" r:id="rId338" xr:uid="{AAFC87A3-B0A9-48DF-A1E3-2008EEEF5F2C}"/>
    <hyperlink ref="S88" r:id="rId339" xr:uid="{81F33C10-D5B1-439A-A75F-2D90A5333FA3}"/>
    <hyperlink ref="S89" r:id="rId340" xr:uid="{27B10F94-3D2A-481A-ABB4-29F488B5FDCB}"/>
    <hyperlink ref="S90" r:id="rId341" xr:uid="{17DE2153-A145-4B3B-9D47-AB6F27C63CC3}"/>
    <hyperlink ref="S91" r:id="rId342" xr:uid="{620A2BA6-9E1A-4CC4-B69D-8963C204FBAB}"/>
    <hyperlink ref="S92" r:id="rId343" xr:uid="{CD1DE7A1-ADC5-4219-8C1A-199D7B57C8D9}"/>
    <hyperlink ref="S93" r:id="rId344" xr:uid="{9A977EAB-F55B-42C4-87FE-67CAFA783078}"/>
    <hyperlink ref="S94" r:id="rId345" xr:uid="{CBD41D67-3B53-4B20-9587-010444D60D69}"/>
    <hyperlink ref="S95" r:id="rId346" xr:uid="{C1F82D9B-C6A8-4313-87B1-1AC96E1E218E}"/>
    <hyperlink ref="S96" r:id="rId347" xr:uid="{49C852F6-585F-42BF-838E-713A97F0DABE}"/>
    <hyperlink ref="S97" r:id="rId348" xr:uid="{613E4798-DE2A-406B-80FE-73A3037C3DEE}"/>
    <hyperlink ref="S98" r:id="rId349" xr:uid="{EFE2128D-5FB5-41DB-B9A1-B5C0CB0CB558}"/>
    <hyperlink ref="S99" r:id="rId350" xr:uid="{F047199C-5F82-42DC-8C22-2823D84BCE30}"/>
    <hyperlink ref="S100" r:id="rId351" xr:uid="{C8D3C627-6583-400C-A67F-9CB39F3D9BDE}"/>
    <hyperlink ref="S101" r:id="rId352" xr:uid="{39CA3CBB-9FEC-4E53-B2AC-013AF7A0809D}"/>
    <hyperlink ref="S102" r:id="rId353" xr:uid="{BE303A7E-4FF5-4BA2-BB2E-9E226AD8E42A}"/>
    <hyperlink ref="S103" r:id="rId354" xr:uid="{D95AF576-A045-4BBC-A773-C7CCC16BFB9F}"/>
    <hyperlink ref="S104" r:id="rId355" xr:uid="{57BE6F99-BECB-4BB8-924B-DC3714098141}"/>
    <hyperlink ref="S105" r:id="rId356" xr:uid="{7980CC11-39A6-47FD-B31F-C37ACAB06ED1}"/>
    <hyperlink ref="S106" r:id="rId357" xr:uid="{418FF702-ED3D-4EDA-A5EB-94CA72DC431D}"/>
    <hyperlink ref="S107" r:id="rId358" xr:uid="{06D5BD7A-669D-4155-BF05-9CCAEA2D2650}"/>
    <hyperlink ref="S108" r:id="rId359" xr:uid="{BA5F67C4-8807-496D-B4DB-09C5476668D2}"/>
    <hyperlink ref="S109" r:id="rId360" xr:uid="{398029E4-775A-4D00-B2D3-5A4B4EB9297A}"/>
    <hyperlink ref="S110" r:id="rId361" xr:uid="{D6D424A7-AE68-4FA1-AF5A-90886B30F64E}"/>
    <hyperlink ref="S111" r:id="rId362" xr:uid="{08EB2413-3C8A-4BC4-92A8-CF9C1D89DD85}"/>
    <hyperlink ref="S112" r:id="rId363" xr:uid="{5FDF21ED-A16F-4205-A3DD-8CB9597DDBBA}"/>
    <hyperlink ref="S113" r:id="rId364" xr:uid="{594552F2-170A-4464-9B0B-3A892B0DA93A}"/>
    <hyperlink ref="S114" r:id="rId365" xr:uid="{BE702ECB-55D8-459A-82E9-24522753D2E5}"/>
    <hyperlink ref="S115" r:id="rId366" xr:uid="{1B9C9CE8-60BF-4377-8921-4DBBC0CD3108}"/>
    <hyperlink ref="S116" r:id="rId367" xr:uid="{556FC6DB-4175-4A41-AB03-62174333E4AF}"/>
    <hyperlink ref="S117" r:id="rId368" xr:uid="{01D34D30-6242-4925-B963-F4033982490F}"/>
    <hyperlink ref="S118" r:id="rId369" xr:uid="{575D3BC1-04F2-4E42-8973-80D71A7471A2}"/>
    <hyperlink ref="S119" r:id="rId370" xr:uid="{A65423C7-DC07-4CCD-AE50-334BD8AF5B08}"/>
    <hyperlink ref="S120" r:id="rId371" xr:uid="{79B5BC01-4CBA-4383-83A2-5FFD6936B53F}"/>
    <hyperlink ref="S121" r:id="rId372" xr:uid="{C60E1346-4135-4B2F-B0C8-E376738067A5}"/>
    <hyperlink ref="S122" r:id="rId373" xr:uid="{D0B34D8A-F341-4627-B96D-A8A00651CF7E}"/>
    <hyperlink ref="S123" r:id="rId374" xr:uid="{12AA2CDE-A297-46B4-9BE9-93366548280D}"/>
    <hyperlink ref="S124" r:id="rId375" xr:uid="{78B5419D-14AD-4F10-AA51-DF0B1F445B02}"/>
    <hyperlink ref="S125" r:id="rId376" xr:uid="{BF6B08C3-E848-4D86-B7DB-913A2F3C9F42}"/>
    <hyperlink ref="S126" r:id="rId377" xr:uid="{8810CA01-56CF-4F22-9BC9-0AAE0B57FE3A}"/>
    <hyperlink ref="S127" r:id="rId378" xr:uid="{7684342C-7744-4B64-8167-08B560979719}"/>
    <hyperlink ref="S128" r:id="rId379" xr:uid="{1F55C3B5-5BF0-4BAD-ABDE-8B31FFB01B0B}"/>
    <hyperlink ref="S129" r:id="rId380" xr:uid="{6787059A-ECDB-4C30-997F-4F05927E10D3}"/>
    <hyperlink ref="S130" r:id="rId381" xr:uid="{44BC5AF6-9837-4B06-894E-FB651799B164}"/>
    <hyperlink ref="S131" r:id="rId382" xr:uid="{C60D6B7C-D50D-490F-9F39-C8640E8424CC}"/>
    <hyperlink ref="S132" r:id="rId383" xr:uid="{AA355445-4ADF-4461-8274-45011EF4D17E}"/>
    <hyperlink ref="S133" r:id="rId384" xr:uid="{D5F5491E-8856-4E89-A80E-B0B503244BD0}"/>
    <hyperlink ref="S134" r:id="rId385" xr:uid="{0DA2EB2C-6688-4644-AEBB-B7EC527293D9}"/>
    <hyperlink ref="S135" r:id="rId386" xr:uid="{DC1EB359-80FD-4453-BD40-4A31D563A031}"/>
    <hyperlink ref="S136" r:id="rId387" xr:uid="{F303A608-9031-48B9-8DED-2B9B633143EA}"/>
    <hyperlink ref="S137" r:id="rId388" xr:uid="{CA042AE7-372C-49E8-B4D8-62C2A29BD0F6}"/>
    <hyperlink ref="S138" r:id="rId389" xr:uid="{A0FCB435-802E-4561-B5AD-9C54437823BE}"/>
    <hyperlink ref="S140" r:id="rId390" xr:uid="{90DFF6B8-70B0-4418-ADE0-881DB2F4175B}"/>
    <hyperlink ref="S139" r:id="rId391" xr:uid="{A06C8972-9BA5-4789-89C7-A8E65426C601}"/>
    <hyperlink ref="S141" r:id="rId392" xr:uid="{1A7B6446-2E3F-41F8-9C84-4105DCF50CB7}"/>
    <hyperlink ref="S142" r:id="rId393" xr:uid="{B415E892-D601-47BB-9231-40B1621991C7}"/>
    <hyperlink ref="S143" r:id="rId394" xr:uid="{A416DA6F-5863-4EB8-BC11-7EFF51D361FF}"/>
    <hyperlink ref="S144" r:id="rId395" xr:uid="{9007EC88-A063-4C80-BD32-87B62EF526B0}"/>
    <hyperlink ref="S145" r:id="rId396" xr:uid="{110E3C09-EC9E-42FE-9F1C-F45FE85B2B07}"/>
    <hyperlink ref="S146" r:id="rId397" xr:uid="{481EAF9A-9454-4732-9FE3-4921C69C9E3C}"/>
    <hyperlink ref="S147" r:id="rId398" xr:uid="{A45070DF-6516-4FDD-868C-96EEA71C9DCF}"/>
    <hyperlink ref="S148" r:id="rId399" xr:uid="{A1411E1B-782A-4A06-9D42-4D2F9CD76C0F}"/>
    <hyperlink ref="S149" r:id="rId400" xr:uid="{5796CF74-F7C2-4459-88F5-477B74D463C0}"/>
    <hyperlink ref="S150" r:id="rId401" xr:uid="{112EAE7A-5D2F-43FC-9B6F-1B645563CAA8}"/>
    <hyperlink ref="S151" r:id="rId402" xr:uid="{A0BE55AE-9A99-4BD0-8E23-531A69235946}"/>
    <hyperlink ref="S152" r:id="rId403" xr:uid="{E693FB2F-F047-494A-9D93-A1A175FFBD0A}"/>
    <hyperlink ref="S153" r:id="rId404" xr:uid="{12B32375-516B-4C6A-86BF-39A8C0E9D8EC}"/>
    <hyperlink ref="S154" r:id="rId405" xr:uid="{D40453D5-5BAA-482B-B4DC-C36526993E11}"/>
    <hyperlink ref="S155" r:id="rId406" xr:uid="{38B3B3A0-CE7B-46D6-8379-424F9C8EBB0B}"/>
    <hyperlink ref="S156" r:id="rId407" xr:uid="{434E022E-8F80-4B77-9497-9F8DC82C7E22}"/>
    <hyperlink ref="S157" r:id="rId408" xr:uid="{FC78AF0B-BC00-43B0-9FD7-63979DA5DDAF}"/>
    <hyperlink ref="S158" r:id="rId409" xr:uid="{CCBDE6F6-63DD-4E02-B0E8-1240EBCD8B24}"/>
    <hyperlink ref="S159" r:id="rId410" xr:uid="{E0A57448-CBDF-4EFB-B4C0-7838E9B915E7}"/>
    <hyperlink ref="S160" r:id="rId411" xr:uid="{E58F97A5-466A-4100-B407-BBBA981790AE}"/>
    <hyperlink ref="S161" r:id="rId412" xr:uid="{8027290D-E2D9-4C7E-AECC-CF668E8629C6}"/>
    <hyperlink ref="S162" r:id="rId413" xr:uid="{98D6ECD0-C9B6-4626-89A3-57ADA04EA605}"/>
    <hyperlink ref="S163" r:id="rId414" xr:uid="{70346674-D7A9-4033-BF15-51D7FBF815F7}"/>
    <hyperlink ref="S164" r:id="rId415" xr:uid="{20DC0FE0-4450-4EA4-8A28-F2F9539FA52D}"/>
    <hyperlink ref="S165" r:id="rId416" xr:uid="{B7DB5B29-A2B9-4A0C-881C-43DE578EF98F}"/>
    <hyperlink ref="S166" r:id="rId417" xr:uid="{EDA8973F-A4CB-4413-83FC-7A539A6CA2FA}"/>
    <hyperlink ref="S167" r:id="rId418" xr:uid="{FB081D0F-8035-41B3-9643-497BC0363289}"/>
    <hyperlink ref="S168" r:id="rId419" xr:uid="{FFD98E25-D6CC-493F-846C-27F9514FD8A8}"/>
    <hyperlink ref="S169" r:id="rId420" xr:uid="{74E76D55-665F-44AC-9CE7-A79A1ACD6400}"/>
    <hyperlink ref="S170" r:id="rId421" xr:uid="{BE51CAEA-CC94-4345-BBCC-96C3429D0898}"/>
    <hyperlink ref="S171" r:id="rId422" xr:uid="{C5050F58-B392-4ADD-BFEE-AC161060B26E}"/>
    <hyperlink ref="S172" r:id="rId423" xr:uid="{218A74EF-A1D5-49C3-BA7F-B2DC5C006232}"/>
    <hyperlink ref="S173" r:id="rId424" xr:uid="{51E24C86-3C27-41B6-8EB4-CA099BD66C2F}"/>
    <hyperlink ref="S174" r:id="rId425" xr:uid="{9400DB83-42E8-431E-AF4C-A41AB54B6781}"/>
    <hyperlink ref="S175" r:id="rId426" xr:uid="{4553A5C5-C8AE-4ABA-A060-855FF3FA74B1}"/>
    <hyperlink ref="S176" r:id="rId427" xr:uid="{D432C356-8F74-4180-B523-601FD4A97B33}"/>
    <hyperlink ref="S177" r:id="rId428" xr:uid="{2FB4E58E-3DB1-4E8A-A87B-9ED1DA84FD5A}"/>
    <hyperlink ref="S178" r:id="rId429" xr:uid="{FAC1A827-B11F-41B3-BB94-7B0C6F17D1AA}"/>
    <hyperlink ref="S179" r:id="rId430" xr:uid="{7181074D-0CD1-45D9-8E43-67FF41E437AF}"/>
    <hyperlink ref="S180" r:id="rId431" xr:uid="{507DD415-6662-4295-8024-6E2B37FA2786}"/>
    <hyperlink ref="S181" r:id="rId432" xr:uid="{9E66B05D-8929-4001-9630-81D3383A7240}"/>
    <hyperlink ref="S182" r:id="rId433" xr:uid="{E4D6386C-D395-48D8-AA2C-4B8083FE6063}"/>
    <hyperlink ref="S183" r:id="rId434" xr:uid="{6AB7D389-0542-4307-9996-3C031725EEBB}"/>
    <hyperlink ref="S184" r:id="rId435" xr:uid="{7BAA8C45-D806-4143-AAC7-02D0E7E3370E}"/>
    <hyperlink ref="S185" r:id="rId436" xr:uid="{A1317988-F07A-4C92-9D95-80A157E5AF06}"/>
    <hyperlink ref="S186" r:id="rId437" xr:uid="{BEFDEA29-3266-4C44-BD5E-704F89BF50C8}"/>
    <hyperlink ref="S187" r:id="rId438" xr:uid="{DE748B70-F159-4EB7-B2BF-7BCAE70845BC}"/>
    <hyperlink ref="S188" r:id="rId439" xr:uid="{48DE6E71-1E08-4FE0-9C36-8FF8119B8718}"/>
    <hyperlink ref="S189" r:id="rId440" xr:uid="{3FA6AD88-61CD-436C-B12D-E0B1EBF6E61E}"/>
    <hyperlink ref="S190" r:id="rId441" xr:uid="{BCE02699-28E5-4596-9096-879A9BDAD1F0}"/>
    <hyperlink ref="S191" r:id="rId442" xr:uid="{82C80AE6-9DAD-4740-8329-B17C0F1C423A}"/>
    <hyperlink ref="S192" r:id="rId443" xr:uid="{7D8FEC90-1F94-4D9D-82B0-118D3D75ACDB}"/>
    <hyperlink ref="S193" r:id="rId444" xr:uid="{48A32D72-DA45-40F3-976B-3EF5E977A3BA}"/>
    <hyperlink ref="S194" r:id="rId445" xr:uid="{0172A495-0D0A-4486-A5BD-01336DC77DE8}"/>
    <hyperlink ref="S195" r:id="rId446" xr:uid="{D3A7CB94-5A1C-4B4B-BB4F-9DE7DF93E235}"/>
    <hyperlink ref="S196" r:id="rId447" xr:uid="{B8DBB44C-52C2-4B6A-B357-2425A15D753D}"/>
    <hyperlink ref="S197" r:id="rId448" xr:uid="{90FB27BB-CD86-4F61-8F2C-073B2B6A3307}"/>
    <hyperlink ref="S198" r:id="rId449" xr:uid="{D46F6EEF-6D24-4003-9660-5EAE6804F047}"/>
    <hyperlink ref="S199" r:id="rId450" xr:uid="{573D3742-B019-4350-9855-6DEDCB133419}"/>
    <hyperlink ref="S200" r:id="rId451" xr:uid="{4F6DABB5-6DF1-43F2-B6E6-E1A66E6143D5}"/>
    <hyperlink ref="S201" r:id="rId452" xr:uid="{C728EDB7-D96E-49AC-8604-01C1DE0ADD8E}"/>
    <hyperlink ref="S202" r:id="rId453" xr:uid="{D4183B4E-2EC6-4515-9AB8-E63B5626B2FD}"/>
    <hyperlink ref="S203" r:id="rId454" xr:uid="{FF109B15-56E7-43EF-9779-A14985F117C3}"/>
    <hyperlink ref="S204" r:id="rId455" xr:uid="{8AF31A1C-D182-433A-9B0D-BC5AD1031C4B}"/>
    <hyperlink ref="S205" r:id="rId456" xr:uid="{84495B47-3FEA-404C-8744-26FD445481E5}"/>
    <hyperlink ref="S206" r:id="rId457" xr:uid="{71C0B203-3128-414E-B88A-8418F5650C00}"/>
    <hyperlink ref="S207" r:id="rId458" xr:uid="{FAEF0FB3-9961-4D37-B8D8-3B4C6E57E0A3}"/>
    <hyperlink ref="S208" r:id="rId459" xr:uid="{3700291A-77DB-4641-AE3B-8DAE548790A6}"/>
    <hyperlink ref="S209" r:id="rId460" xr:uid="{1D2CF844-AC4A-446E-83B7-55AF09E12EF4}"/>
    <hyperlink ref="S210" r:id="rId461" xr:uid="{13495A4F-AF95-44A4-88DB-F9C82E620D0D}"/>
    <hyperlink ref="S211" r:id="rId462" xr:uid="{BFBD92A1-3612-4625-A809-3E3A84FC89FE}"/>
    <hyperlink ref="S212" r:id="rId463" xr:uid="{3AD69CB7-95BF-45BE-846A-595FF0AA1600}"/>
    <hyperlink ref="S213" r:id="rId464" xr:uid="{D460F6D8-CE2E-4E32-B5BC-365F524EF7FF}"/>
    <hyperlink ref="S214" r:id="rId465" xr:uid="{971E34ED-28E2-421E-8721-E0EBC4B3A1CA}"/>
    <hyperlink ref="S215" r:id="rId466" xr:uid="{944D7A62-1F9C-4800-9CAF-F2CB62456EFE}"/>
    <hyperlink ref="S216" r:id="rId467" xr:uid="{2E71080B-83A0-4B2F-B2DE-FD20B602D3D6}"/>
    <hyperlink ref="S217" r:id="rId468" xr:uid="{3AFB4289-79FF-41BD-82AD-0E948D35142A}"/>
    <hyperlink ref="S218" r:id="rId469" xr:uid="{303CBD62-09B6-405B-A66A-178D906197B7}"/>
    <hyperlink ref="S219" r:id="rId470" xr:uid="{FB3C7232-FF72-4D5D-9C72-2EE45839BF1F}"/>
    <hyperlink ref="S220" r:id="rId471" xr:uid="{7D79EC22-D0EA-4F24-9195-EBE0E6E0E532}"/>
    <hyperlink ref="S221" r:id="rId472" xr:uid="{E52457A6-A69F-4B47-B71F-BEF95561AFDB}"/>
    <hyperlink ref="S222" r:id="rId473" xr:uid="{0D28F4B0-1CC8-4261-B68D-F635FC08C9A8}"/>
    <hyperlink ref="S223" r:id="rId474" xr:uid="{4B19465B-DCBD-43E9-BFDD-883DCD5F478B}"/>
    <hyperlink ref="S224" r:id="rId475" xr:uid="{C22DF96B-76E4-46FB-B122-DF465853FB08}"/>
    <hyperlink ref="S225" r:id="rId476" xr:uid="{BE998E45-E5A8-4CBA-8EA4-3919A14E0914}"/>
    <hyperlink ref="S226" r:id="rId477" xr:uid="{4F381144-4408-48F7-A4D4-4B2EF16C0E8E}"/>
    <hyperlink ref="S227" r:id="rId478" xr:uid="{FB00A9AB-42E9-4B01-AE0C-37A12145047A}"/>
    <hyperlink ref="S228" r:id="rId479" xr:uid="{60586D06-BB31-4D47-9BA7-65E5E1E55B57}"/>
    <hyperlink ref="S229" r:id="rId480" xr:uid="{9B55FBF9-1D7D-4F7E-B862-3AFA95CB9B34}"/>
    <hyperlink ref="S230" r:id="rId481" xr:uid="{30ED0651-2C58-424E-8B23-3500448B2BB6}"/>
    <hyperlink ref="S231" r:id="rId482" xr:uid="{8A089D1D-896E-4950-9A8A-5C5A036EAB3C}"/>
    <hyperlink ref="S233" r:id="rId483" xr:uid="{0428B726-E254-4D1E-A5DD-8817D21E306C}"/>
    <hyperlink ref="S232" r:id="rId484" xr:uid="{E413F23E-CF6F-4777-860C-971A3F591069}"/>
    <hyperlink ref="S234" r:id="rId485" xr:uid="{114B2391-346C-4ED9-9EED-FDBFEB031432}"/>
    <hyperlink ref="S235" r:id="rId486" xr:uid="{0D395678-FB45-4969-8377-41A41A78AA5C}"/>
    <hyperlink ref="S236" r:id="rId487" xr:uid="{22303469-15B8-4239-B1E2-12FD4C353B8F}"/>
    <hyperlink ref="S237" r:id="rId488" xr:uid="{4F288649-C43F-43F4-835C-C4D9A69386AF}"/>
    <hyperlink ref="S238" r:id="rId489" xr:uid="{329ECC39-5592-4FB4-BD91-DE8721509871}"/>
    <hyperlink ref="S239" r:id="rId490" xr:uid="{597F1121-FBD2-477F-A16B-7471B3F2CCE7}"/>
    <hyperlink ref="S240" r:id="rId491" xr:uid="{AB9D39F3-89CD-4EF9-94BA-5D1FB8AD59D0}"/>
    <hyperlink ref="S241" r:id="rId492" xr:uid="{7C7ECDF9-4C13-4D26-9509-694CE1732E32}"/>
    <hyperlink ref="S242" r:id="rId493" xr:uid="{713D4841-8E83-434F-97DD-65283FEB2898}"/>
    <hyperlink ref="S243" r:id="rId494" xr:uid="{D80C8B6B-E7AA-43AA-BC90-DBF354A963C8}"/>
    <hyperlink ref="S244" r:id="rId495" xr:uid="{B0218ABE-BC69-4356-B323-E173DDCDA819}"/>
    <hyperlink ref="S245" r:id="rId496" xr:uid="{29E56CB6-7293-4E6B-9481-F468B3A8B2C9}"/>
    <hyperlink ref="S246" r:id="rId497" xr:uid="{5E0489B0-ACB0-42ED-9ED7-12C59C28CD47}"/>
    <hyperlink ref="S247" r:id="rId498" xr:uid="{005F84FB-AEC0-48A3-8F79-5946FF53DFE2}"/>
    <hyperlink ref="S248" r:id="rId499" xr:uid="{BFD4BA43-65C8-44C8-8B09-2D557639D532}"/>
    <hyperlink ref="S249" r:id="rId500" xr:uid="{07A1793B-07C8-4444-BE79-21D1B3BF2A52}"/>
    <hyperlink ref="S250" r:id="rId501" xr:uid="{B9011FE8-EE0A-4F76-923E-08D89BD29D59}"/>
    <hyperlink ref="S251" r:id="rId502" xr:uid="{2F63EA7B-6262-494C-911B-0B04154BE448}"/>
    <hyperlink ref="S252" r:id="rId503" xr:uid="{C6516EB4-FEE3-4F42-91A9-1122825A06A9}"/>
    <hyperlink ref="S253" r:id="rId504" xr:uid="{0B8BA8B6-F294-46CB-BF2F-C9CD3677035B}"/>
    <hyperlink ref="S254" r:id="rId505" xr:uid="{DE4337D6-1EAE-4F82-A0FB-EC373F97C7B7}"/>
    <hyperlink ref="S255" r:id="rId506" xr:uid="{7CC39007-665E-44D2-93DA-44C984444635}"/>
    <hyperlink ref="S257" r:id="rId507" xr:uid="{7AFF6510-61C1-47CB-BBC9-DAEA9F8E3BF1}"/>
    <hyperlink ref="S258" r:id="rId508" xr:uid="{4F48339B-6F53-4D7D-A865-3BB5DFFE44DA}"/>
    <hyperlink ref="S259" r:id="rId509" xr:uid="{4ECE0BE9-2576-4387-A181-D2639B481A36}"/>
    <hyperlink ref="S260" r:id="rId510" xr:uid="{FAF45219-F0A0-4860-AD92-8BD142F8FD32}"/>
    <hyperlink ref="S261" r:id="rId511" xr:uid="{36E1B77C-67A1-4FFB-8FBB-A5F9F84E016B}"/>
    <hyperlink ref="S262" r:id="rId512" xr:uid="{45D75927-72E7-47C9-BDF0-5B4705202C89}"/>
    <hyperlink ref="S263" r:id="rId513" xr:uid="{F1202755-FFE6-4A8E-A797-2623E60770A6}"/>
    <hyperlink ref="S264" r:id="rId514" xr:uid="{899DD15C-BA95-41C6-9291-8B94090B3DAB}"/>
    <hyperlink ref="S265" r:id="rId515" xr:uid="{F1FC85E0-DD72-4C4E-864B-30ECC556A596}"/>
    <hyperlink ref="S266" r:id="rId516" xr:uid="{CAB65E1C-DD1B-4DC1-A450-E2DD6D721902}"/>
    <hyperlink ref="S267" r:id="rId517" xr:uid="{283E01B5-A88E-4274-9771-278EDF4ACAA3}"/>
    <hyperlink ref="S268" r:id="rId518" xr:uid="{7855FF62-E442-422A-BBE3-3AF0F974B7DE}"/>
    <hyperlink ref="S269" r:id="rId519" xr:uid="{DCE4E5E2-1398-47C4-943E-B2A25AE83740}"/>
    <hyperlink ref="S270" r:id="rId520" xr:uid="{37ED83A7-C115-438D-AD5B-D2A0C5772E13}"/>
    <hyperlink ref="S271" r:id="rId521" xr:uid="{3E420054-C8A0-4B68-94D0-92C9F6CA643C}"/>
    <hyperlink ref="S272" r:id="rId522" xr:uid="{636D12C6-E0D0-47E6-ACFE-5E7B397EBF5A}"/>
    <hyperlink ref="S273" r:id="rId523" xr:uid="{B808696E-002D-4FDC-B011-C019FBD7AF25}"/>
    <hyperlink ref="S274" r:id="rId524" xr:uid="{63881F50-A8B5-4FC0-BEB5-F8F692D1DBB5}"/>
    <hyperlink ref="S275" r:id="rId525" xr:uid="{0979DAFD-6411-4A04-B344-068187692B6D}"/>
    <hyperlink ref="S276" r:id="rId526" xr:uid="{33539C59-6535-4379-9A17-C094549C37DE}"/>
    <hyperlink ref="S277" r:id="rId527" xr:uid="{9592C7AB-4CFF-41E0-8CDF-78526B3FD81D}"/>
    <hyperlink ref="S278" r:id="rId528" xr:uid="{CE567948-0787-4734-9F32-DC4B4415A9EB}"/>
    <hyperlink ref="S279" r:id="rId529" xr:uid="{A065DFD7-A764-4309-840E-EE31D91E24DD}"/>
    <hyperlink ref="S280" r:id="rId530" xr:uid="{3A8B6F8E-B039-4B2E-98F1-EF03BAACC718}"/>
    <hyperlink ref="S281" r:id="rId531" xr:uid="{6D344362-9819-4920-B241-0EA8D926AA29}"/>
    <hyperlink ref="S282" r:id="rId532" xr:uid="{BDA48DDA-ECA4-4339-8048-364E283A0999}"/>
    <hyperlink ref="S283" r:id="rId533" xr:uid="{555400B8-8692-4640-ABB6-A73BCABFEBC2}"/>
    <hyperlink ref="S284" r:id="rId534" xr:uid="{D88DBF01-E86B-48C2-A21D-7E8A7315AEF2}"/>
    <hyperlink ref="S285" r:id="rId535" xr:uid="{87DA98DF-E9DA-407E-BD76-D8AB96FAD4FB}"/>
    <hyperlink ref="S286" r:id="rId536" xr:uid="{7D9ABFAE-4805-4DBC-A8AE-95FB2BC6C7A5}"/>
    <hyperlink ref="S287" r:id="rId537" xr:uid="{635E09BC-1756-4732-8A28-4BD4C8131F07}"/>
    <hyperlink ref="S288" r:id="rId538" xr:uid="{5C1ECFF6-8186-4E4B-8F27-E6CC96B3FEC4}"/>
    <hyperlink ref="S289" r:id="rId539" xr:uid="{55E5708F-7578-42BA-B2EE-3147BF7D65FB}"/>
    <hyperlink ref="S290" r:id="rId540" xr:uid="{641A7223-5134-4F93-9EA3-2068DB892EE0}"/>
    <hyperlink ref="S291" r:id="rId541" xr:uid="{1963C1C9-D12C-427D-8448-46A48DCCF48C}"/>
    <hyperlink ref="S292" r:id="rId542" xr:uid="{24888487-80E3-447A-890B-BD69B27A29DC}"/>
    <hyperlink ref="S293" r:id="rId543" xr:uid="{BCDDF447-792D-4786-8109-8C24C00A6843}"/>
    <hyperlink ref="S294" r:id="rId544" xr:uid="{CCA90CC7-5B54-49CF-8EC9-E90C9975D757}"/>
    <hyperlink ref="S295" r:id="rId545" xr:uid="{235F1D04-B461-480E-9D38-2479DD43D226}"/>
    <hyperlink ref="S296" r:id="rId546" xr:uid="{3F2E214A-3185-4483-AF58-77F74A4E4831}"/>
    <hyperlink ref="S297" r:id="rId547" xr:uid="{D5A5CBA4-6629-47E9-AEB9-C355A9756AE4}"/>
    <hyperlink ref="S298" r:id="rId548" xr:uid="{036FD3A3-8035-43BD-B7D6-C0CCC7736D39}"/>
    <hyperlink ref="S299" r:id="rId549" xr:uid="{4AAC654A-B4F5-4626-A5F2-A2D404E00A97}"/>
    <hyperlink ref="S300" r:id="rId550" xr:uid="{98998C12-71AF-452B-A047-BC08FF8F7C32}"/>
    <hyperlink ref="S301" r:id="rId551" xr:uid="{888957FD-E256-4E10-92D1-966764E96F3A}"/>
    <hyperlink ref="S302" r:id="rId552" xr:uid="{A4C04D54-8976-446E-B065-BAC78660B3AC}"/>
    <hyperlink ref="S303" r:id="rId553" xr:uid="{73AEE7AA-353E-43F2-8EDD-F68372CB62CA}"/>
    <hyperlink ref="S304" r:id="rId554" xr:uid="{547BB5F3-9AE7-4CE3-AD7E-78C5A8880C75}"/>
    <hyperlink ref="S305" r:id="rId555" xr:uid="{37F40863-9B41-4FB9-B526-2D77E3E93E91}"/>
    <hyperlink ref="S306" r:id="rId556" xr:uid="{00D8EC7C-7AD3-4329-8837-B6C604ED310E}"/>
    <hyperlink ref="S307" r:id="rId557" xr:uid="{E7E204CC-6E51-4771-9680-2931535533A2}"/>
    <hyperlink ref="S308" r:id="rId558" xr:uid="{5D89ED77-92AF-4AE9-BEFA-067FA7403BB7}"/>
    <hyperlink ref="S309" r:id="rId559" xr:uid="{5E0B8241-4B3E-4DA7-8BAF-4FCA18749024}"/>
    <hyperlink ref="S310" r:id="rId560" xr:uid="{155138F2-B21B-4C2D-9573-D3B195FC1FB0}"/>
    <hyperlink ref="S311" r:id="rId561" xr:uid="{BBD72503-22D6-4CF3-A595-762C7A07B993}"/>
    <hyperlink ref="S312" r:id="rId562" xr:uid="{C00500AD-2E9F-412D-8ABE-8BAB5F7B9707}"/>
    <hyperlink ref="S313" r:id="rId563" xr:uid="{2245D3B9-50F0-4A9C-8090-1144C95D0321}"/>
    <hyperlink ref="S314" r:id="rId564" xr:uid="{4AA902D5-0C02-4CAE-A7FC-9F890D9C61A8}"/>
    <hyperlink ref="S315" r:id="rId565" xr:uid="{94DE9381-6125-4A32-9A7D-C08C9A2C1DBE}"/>
    <hyperlink ref="S316" r:id="rId566" xr:uid="{883636AC-B53B-4C71-B385-BE54A8534AA2}"/>
    <hyperlink ref="S317" r:id="rId567" xr:uid="{2710F4BE-2F93-4F7E-BEFD-B62E7B3CD738}"/>
    <hyperlink ref="S318" r:id="rId568" xr:uid="{96A7068C-5F87-4AAB-AD2E-7D1C6133C1DD}"/>
    <hyperlink ref="S319" r:id="rId569" xr:uid="{8545EEB2-455C-4570-9345-C22F5106D235}"/>
    <hyperlink ref="S320" r:id="rId570" xr:uid="{67FB8C59-5F4E-4B34-9EC0-CA42170B95CA}"/>
    <hyperlink ref="S321" r:id="rId571" xr:uid="{53071FBC-ABE9-470A-8CFD-2A7DB55C7B5D}"/>
    <hyperlink ref="S322" r:id="rId572" xr:uid="{B4CB6B6E-15C8-46F4-9241-8DF5343DEC62}"/>
    <hyperlink ref="S323" r:id="rId573" xr:uid="{DC854D42-8D70-4533-A39E-23E4E1CD7023}"/>
    <hyperlink ref="S324" r:id="rId574" xr:uid="{C66915B7-824F-418F-9FE7-1F425430973D}"/>
    <hyperlink ref="S325" r:id="rId575" xr:uid="{B5E95A09-556D-437D-B131-93DB7E539F38}"/>
    <hyperlink ref="S326" r:id="rId576" xr:uid="{E9BB8A07-4578-4262-80B9-E98BFDD25666}"/>
    <hyperlink ref="S327" r:id="rId577" xr:uid="{67C083F9-4128-4843-8375-8972DD6C6411}"/>
    <hyperlink ref="S328" r:id="rId578" xr:uid="{5786EFAF-8FBF-433E-A658-4C3043F078F9}"/>
    <hyperlink ref="S329" r:id="rId579" xr:uid="{8E0FAB67-1324-41F7-AA64-A78CB66861E6}"/>
    <hyperlink ref="S330" r:id="rId580" xr:uid="{8AE794C3-8712-441E-8043-FD4E65A0E2D6}"/>
    <hyperlink ref="S331" r:id="rId581" xr:uid="{95B8B760-191C-4547-965F-076B038A3EA5}"/>
    <hyperlink ref="S332" r:id="rId582" xr:uid="{96930589-03A1-4072-B7CE-4E582D483ED9}"/>
    <hyperlink ref="S333" r:id="rId583" xr:uid="{3974225C-FB1A-4DCF-9579-9FA18696B5BE}"/>
    <hyperlink ref="S334" r:id="rId584" xr:uid="{E9C4D80C-02EB-4BDF-9371-C0873595C839}"/>
    <hyperlink ref="S335" r:id="rId585" xr:uid="{103D6F4F-4CE5-4047-BAA0-34120AF02306}"/>
    <hyperlink ref="S336" r:id="rId586" xr:uid="{F56E2E5F-5008-4295-87BE-7D648DD3D809}"/>
    <hyperlink ref="S337" r:id="rId587" xr:uid="{F799AE1D-4443-49F7-B4DF-7055BA14FA32}"/>
    <hyperlink ref="S338" r:id="rId588" xr:uid="{2E652419-B821-4626-8666-6D10AA1A01E9}"/>
    <hyperlink ref="S339" r:id="rId589" xr:uid="{E39DF546-485D-434A-B20E-455E5E71535C}"/>
    <hyperlink ref="S340" r:id="rId590" xr:uid="{279831D9-8BAD-49D8-9313-4F1E39F75FA3}"/>
    <hyperlink ref="S341" r:id="rId591" xr:uid="{FE000DC7-D8D8-43CC-B1F3-57A9845DBC61}"/>
    <hyperlink ref="S342" r:id="rId592" xr:uid="{23CF438F-600D-427E-B890-10844BF0A052}"/>
    <hyperlink ref="S343" r:id="rId593" xr:uid="{BD706DA5-4F58-4E19-BF12-1BF466C66F0B}"/>
    <hyperlink ref="S344" r:id="rId594" xr:uid="{6687FFAE-62C4-437C-9F7D-6F957C8B799F}"/>
    <hyperlink ref="S345" r:id="rId595" xr:uid="{BAF127AF-086E-4C58-923E-C3DC10B0A4A7}"/>
    <hyperlink ref="S346" r:id="rId596" xr:uid="{E0E9928F-49AC-4014-AD31-47A7E4D8AA8A}"/>
    <hyperlink ref="S347" r:id="rId597" xr:uid="{4D317A49-CDB6-4C47-810D-BBAF8BEE92AE}"/>
    <hyperlink ref="S348" r:id="rId598" xr:uid="{16414E19-AA8B-4DE8-B59A-1255DA028571}"/>
    <hyperlink ref="S349" r:id="rId599" xr:uid="{5FF617B1-4367-4FE3-9B5D-49C874B9D8F7}"/>
    <hyperlink ref="S350" r:id="rId600" xr:uid="{D18AFAB4-C617-4395-A03A-C2A50E74535F}"/>
    <hyperlink ref="S351" r:id="rId601" xr:uid="{23ED8302-AAC5-494C-B4AD-8DFF940D3259}"/>
    <hyperlink ref="S352" r:id="rId602" xr:uid="{70F82216-EF79-49DB-A987-2C2E42B09F8A}"/>
    <hyperlink ref="S353" r:id="rId603" xr:uid="{E5329185-3939-49A1-BD75-A5CFE33C19CB}"/>
    <hyperlink ref="S354" r:id="rId604" xr:uid="{647C088C-1A72-422A-A5E2-342943A6C01A}"/>
    <hyperlink ref="S355" r:id="rId605" xr:uid="{6D3B0E4F-4019-4D82-9FE2-3042A07EC5D0}"/>
    <hyperlink ref="S356" r:id="rId606" xr:uid="{E2BA9D53-4A45-47A8-BEE4-7A7C23701B1A}"/>
    <hyperlink ref="S357" r:id="rId607" xr:uid="{2C3A185D-AE61-4A73-A255-DC16D46D3E0C}"/>
    <hyperlink ref="S358" r:id="rId608" xr:uid="{C0C7AEE0-72B4-44AB-80F9-37BF5ED914B1}"/>
    <hyperlink ref="S359" r:id="rId609" xr:uid="{683AD896-B436-419B-B429-BD9F1D0206CD}"/>
    <hyperlink ref="S360" r:id="rId610" xr:uid="{D3633899-EE3F-4034-B27B-2401F60448BC}"/>
    <hyperlink ref="S361" r:id="rId611" xr:uid="{5E1CFF20-D1D8-49F6-BBF6-9AD4BBBC35CB}"/>
    <hyperlink ref="S362" r:id="rId612" xr:uid="{9403586E-0C7C-47A8-BB39-3B8F1626A592}"/>
    <hyperlink ref="S363" r:id="rId613" xr:uid="{85E39DE3-2DA2-4A2B-A766-1B20DE4B6C03}"/>
    <hyperlink ref="S364" r:id="rId614" xr:uid="{B955C66F-5199-48FC-8579-E48C84C57048}"/>
    <hyperlink ref="S365" r:id="rId615" xr:uid="{15CD690F-BD6F-44CD-AFFD-C920AD5E1D58}"/>
    <hyperlink ref="S366" r:id="rId616" xr:uid="{6D654534-254E-4863-BD01-F3582330315E}"/>
    <hyperlink ref="S367" r:id="rId617" xr:uid="{60803551-E529-46E9-B904-A96A8D926DCE}"/>
    <hyperlink ref="S368" r:id="rId618" xr:uid="{9753180D-FF4D-4D35-8D1C-962BDCE5ED66}"/>
    <hyperlink ref="S369" r:id="rId619" xr:uid="{A5C9CB3B-F685-44F1-A795-0AE583A947B8}"/>
    <hyperlink ref="S370" r:id="rId620" xr:uid="{F69A8992-53FF-4399-A21D-11543827DCD1}"/>
    <hyperlink ref="S371" r:id="rId621" xr:uid="{A2B633DC-2D3B-466B-8928-32DF9349DA80}"/>
    <hyperlink ref="S372" r:id="rId622" xr:uid="{828F2A68-829A-484C-9B16-51D4874AA211}"/>
    <hyperlink ref="S373" r:id="rId623" xr:uid="{36E2B6FA-C3C2-4D71-B2C1-F9D17CB8AF2D}"/>
    <hyperlink ref="S374" r:id="rId624" xr:uid="{890659EC-7E2E-4074-A777-48738769F157}"/>
    <hyperlink ref="S375" r:id="rId625" xr:uid="{A5FFF617-F7AB-45C4-A1C0-6F783F1B78AD}"/>
    <hyperlink ref="S376" r:id="rId626" xr:uid="{473140BA-FBA3-48E2-89E1-7D82D0E809BD}"/>
    <hyperlink ref="S377" r:id="rId627" xr:uid="{62BCD7A9-8A7B-4158-BD51-7C117965AA34}"/>
    <hyperlink ref="S378" r:id="rId628" xr:uid="{3679C2E9-63E9-454A-A092-62CF178F9957}"/>
    <hyperlink ref="S379" r:id="rId629" xr:uid="{CFBC4F7B-FBB6-4083-8F6C-C18F5DB28A41}"/>
    <hyperlink ref="S380" r:id="rId630" xr:uid="{89D4A501-C01A-420B-86E7-4FB153D3B9D5}"/>
    <hyperlink ref="S381" r:id="rId631" xr:uid="{83EEED79-51E1-4997-B993-F450AAC8AD27}"/>
    <hyperlink ref="S382" r:id="rId632" xr:uid="{AF361AE3-FD96-4324-A732-5E3A115C7FBF}"/>
    <hyperlink ref="S383" r:id="rId633" xr:uid="{E17ED983-96BB-49F2-8A12-532B4839D7EB}"/>
    <hyperlink ref="S384" r:id="rId634" xr:uid="{40188FB7-5470-4802-B675-209EB29C6A2A}"/>
    <hyperlink ref="S385" r:id="rId635" xr:uid="{88AE7C1D-2366-43EB-A73E-12F21D594208}"/>
    <hyperlink ref="S386" r:id="rId636" xr:uid="{72E253C8-F978-4EDB-BEB2-CB199190CCFB}"/>
    <hyperlink ref="S387" r:id="rId637" xr:uid="{5F30206B-DB91-4A48-B1F1-9A6F8FFC8E98}"/>
    <hyperlink ref="S388" r:id="rId638" xr:uid="{230E24E8-801D-488C-9902-CC0983EC9293}"/>
    <hyperlink ref="S389" r:id="rId639" xr:uid="{433C12D6-DF6E-4A1E-A51B-0E3D6853E3CB}"/>
    <hyperlink ref="S390" r:id="rId640" xr:uid="{9FEE12C6-019C-4F4B-8CB9-0FE08369C357}"/>
    <hyperlink ref="S391" r:id="rId641" xr:uid="{4C0D644E-E3A5-4ED5-AFC6-A3C1506B8F94}"/>
    <hyperlink ref="S392" r:id="rId642" xr:uid="{C286F079-99B7-4D83-B343-0A677923D033}"/>
    <hyperlink ref="S393" r:id="rId643" xr:uid="{D93286E3-DB9E-4008-81CE-DCCCCBA2F63E}"/>
    <hyperlink ref="S394" r:id="rId644" xr:uid="{199CDDDB-4619-4173-9867-41768DAF4628}"/>
    <hyperlink ref="S395" r:id="rId645" xr:uid="{3B21AB66-6F7A-4248-AD2F-E481B39A1866}"/>
    <hyperlink ref="S396" r:id="rId646" xr:uid="{55E88427-333C-41C8-8825-8ADFDF094676}"/>
    <hyperlink ref="S397" r:id="rId647" xr:uid="{FE8E9E44-341E-4DDD-857F-33841445FE2E}"/>
    <hyperlink ref="S398" r:id="rId648" xr:uid="{EE44285F-536B-47C7-8168-3838F18C4DB0}"/>
    <hyperlink ref="S399" r:id="rId649" xr:uid="{93DC330B-B785-4D23-9AB3-4BC1C784848B}"/>
    <hyperlink ref="S400" r:id="rId650" xr:uid="{ADF51DFC-80E6-4E26-9027-82F7D50DD8AC}"/>
    <hyperlink ref="S401" r:id="rId651" xr:uid="{ABD7D67D-35D1-4C45-8903-EF141935264D}"/>
    <hyperlink ref="S402" r:id="rId652" xr:uid="{6CE12B73-9BE7-4547-AB7D-6D04F71EAA63}"/>
    <hyperlink ref="S403" r:id="rId653" xr:uid="{B0788147-93D0-4BE9-9FE9-73F8DC89A06C}"/>
    <hyperlink ref="S404" r:id="rId654" xr:uid="{052957F9-C190-4A2D-A296-52998AC75159}"/>
    <hyperlink ref="S405" r:id="rId655" xr:uid="{6F11AAB7-FE8F-449B-96A7-8CE18B9898E9}"/>
    <hyperlink ref="S406" r:id="rId656" xr:uid="{91DD2C27-50CE-4240-B500-323F2449AB0B}"/>
    <hyperlink ref="S407" r:id="rId657" xr:uid="{A948D895-B622-4127-AE04-69BD5D570FA9}"/>
    <hyperlink ref="S408" r:id="rId658" xr:uid="{7D7AEF36-1B77-45F5-9B4E-668392D74323}"/>
    <hyperlink ref="S409" r:id="rId659" xr:uid="{9DE6F10A-3AC5-4797-B681-B5E5C6B68953}"/>
    <hyperlink ref="S410" r:id="rId660" xr:uid="{BE15BFA5-D60E-4ECD-9680-584F0A4EB17C}"/>
    <hyperlink ref="S411" r:id="rId661" xr:uid="{A92A8F27-71F4-4E41-B0B0-0DF852079468}"/>
    <hyperlink ref="S412" r:id="rId662" xr:uid="{26E457D7-DF48-4853-94F5-0169ED20C4D4}"/>
    <hyperlink ref="S413" r:id="rId663" xr:uid="{65309FC5-4DCA-4484-8F33-3D5A99EED9F0}"/>
    <hyperlink ref="S414" r:id="rId664" xr:uid="{7906F8E8-EDD9-4EEB-875F-19842C152803}"/>
    <hyperlink ref="S415" r:id="rId665" xr:uid="{CE052CEF-7BA3-4588-9B1E-E41AE16FA933}"/>
    <hyperlink ref="S416" r:id="rId666" xr:uid="{1E0DD9A9-2AE9-483D-AFCD-F82F551F2081}"/>
    <hyperlink ref="S417" r:id="rId667" xr:uid="{F9E6867D-C89C-40C9-B4C1-B4E2E1204924}"/>
    <hyperlink ref="S418" r:id="rId668" xr:uid="{F1A8D100-3224-4FAD-97E4-9A1152A2E9B0}"/>
    <hyperlink ref="S419" r:id="rId669" xr:uid="{3D1DB606-5A7B-44A0-AA66-499084D9E733}"/>
    <hyperlink ref="S420" r:id="rId670" xr:uid="{5176AAA2-8123-492F-9C40-08B70EE94B03}"/>
    <hyperlink ref="S421" r:id="rId671" xr:uid="{9D533681-793D-4C92-919E-E009855F54AC}"/>
    <hyperlink ref="S422" r:id="rId672" xr:uid="{9D8D65A6-4BF2-4C0C-A104-A42BD6059852}"/>
    <hyperlink ref="S423" r:id="rId673" xr:uid="{834EEE10-6413-4FA2-8D61-2EF0A533EE84}"/>
    <hyperlink ref="S424" r:id="rId674" xr:uid="{BFF813D2-FAEB-40E8-8B5E-93BD674C13A6}"/>
    <hyperlink ref="S425" r:id="rId675" xr:uid="{A6554E81-A4FF-4680-A21B-50DB15494D27}"/>
    <hyperlink ref="S426" r:id="rId676" xr:uid="{6D112770-3465-4F2A-996E-51FFE2481787}"/>
    <hyperlink ref="S427" r:id="rId677" xr:uid="{B1F5670B-279F-4B58-8745-FAF1D90E2081}"/>
    <hyperlink ref="S428" r:id="rId678" xr:uid="{C16A75A0-13A8-406D-B158-80A53788D45D}"/>
    <hyperlink ref="S429" r:id="rId679" xr:uid="{3B6F38FC-A149-4010-8656-CB6A21996539}"/>
    <hyperlink ref="S430" r:id="rId680" xr:uid="{FD576A81-DA4B-45DE-A34F-D558F59FCA3D}"/>
    <hyperlink ref="S431" r:id="rId681" xr:uid="{D183B6B7-2361-4EB2-8998-AC40C3C7E60E}"/>
    <hyperlink ref="S432" r:id="rId682" xr:uid="{567615DA-00DF-4DE6-982F-5494A27C4A74}"/>
    <hyperlink ref="S433" r:id="rId683" xr:uid="{0391309E-D7C3-485E-88DF-1FBD3BD4F72F}"/>
    <hyperlink ref="S434" r:id="rId684" xr:uid="{831A155F-5C03-428D-80F6-AC74B8DFEC05}"/>
    <hyperlink ref="S435" r:id="rId685" xr:uid="{DA92C8C9-BCA6-4513-BB07-855E75017AE6}"/>
    <hyperlink ref="S436" r:id="rId686" xr:uid="{4695468B-D1F0-4751-9BB9-77C3731E41EF}"/>
    <hyperlink ref="S437" r:id="rId687" xr:uid="{EF5B656A-A35D-4F96-9F38-E27F4141A4D2}"/>
    <hyperlink ref="S438" r:id="rId688" xr:uid="{6EB28499-340C-4D27-9555-457C3F4C1008}"/>
    <hyperlink ref="S439" r:id="rId689" xr:uid="{4D3CF3C2-89BC-4F75-8E51-538716378621}"/>
    <hyperlink ref="S440" r:id="rId690" xr:uid="{59346E07-52EF-44E3-BFA6-DEC6B6F2E4E0}"/>
    <hyperlink ref="S441" r:id="rId691" xr:uid="{178DA9BF-FC10-4D89-BEAC-615C039056E1}"/>
    <hyperlink ref="S442" r:id="rId692" xr:uid="{E46559ED-3533-4A3F-B973-FAC6472D0476}"/>
    <hyperlink ref="S443" r:id="rId693" xr:uid="{26E9BA8C-20B2-4DE5-994F-734CE4A275E9}"/>
    <hyperlink ref="S444" r:id="rId694" xr:uid="{95B9F6C0-198B-431A-B55A-8263F734C5D9}"/>
    <hyperlink ref="S445" r:id="rId695" xr:uid="{DF67C08C-82E8-4C91-A06E-E3885236C77B}"/>
    <hyperlink ref="S446" r:id="rId696" xr:uid="{CF86C776-B997-4FF6-A40A-6FC0E146BFD8}"/>
    <hyperlink ref="S447" r:id="rId697" xr:uid="{A215017B-AE89-44F4-81E9-86E1BCF5EFCE}"/>
    <hyperlink ref="S448" r:id="rId698" xr:uid="{0E22AADF-35EB-46E4-893C-977B911D2349}"/>
    <hyperlink ref="S449" r:id="rId699" xr:uid="{A890B9DE-5F4E-49EA-A2E7-4BDE1D4E1ED9}"/>
    <hyperlink ref="S450" r:id="rId700" xr:uid="{E6319397-2548-4F83-9FD7-69B828FD39D2}"/>
    <hyperlink ref="S451" r:id="rId701" xr:uid="{C6B6CE50-1A43-4684-94F3-A2D32B57BA98}"/>
    <hyperlink ref="S452" r:id="rId702" xr:uid="{888125A6-70F1-48A2-90AF-841533575CBD}"/>
    <hyperlink ref="S453" r:id="rId703" xr:uid="{7E022C78-DC6F-4759-B74A-B3FD5334FF6C}"/>
    <hyperlink ref="S454" r:id="rId704" xr:uid="{EA538B66-2CB0-4F62-A578-1E5D4FA8A2BB}"/>
    <hyperlink ref="S455" r:id="rId705" xr:uid="{B4CC1860-4B8A-4779-85A8-36496486D842}"/>
    <hyperlink ref="S456" r:id="rId706" xr:uid="{E822C764-981E-4E97-BA00-A273FE7FFC60}"/>
    <hyperlink ref="S457" r:id="rId707" xr:uid="{D84C780F-6AD7-4468-8268-B256181677B3}"/>
    <hyperlink ref="S458" r:id="rId708" xr:uid="{E6C5E357-F830-47B7-9A9D-DC0C7575D417}"/>
    <hyperlink ref="S459" r:id="rId709" xr:uid="{9523FFC2-6BA3-4709-B32B-976E6FE67A31}"/>
    <hyperlink ref="S460" r:id="rId710" xr:uid="{A84246F8-DE64-40D9-863D-2280A6245DB2}"/>
    <hyperlink ref="S461" r:id="rId711" xr:uid="{A478CA0C-4325-42B6-8D7A-3C0EF551DB64}"/>
    <hyperlink ref="S462" r:id="rId712" xr:uid="{38A137FA-E38D-4B8F-8CA6-C4477BBD431E}"/>
    <hyperlink ref="S463" r:id="rId713" xr:uid="{C0A691D8-5CFA-4E5F-9A7E-02975844D2FC}"/>
    <hyperlink ref="S464" r:id="rId714" xr:uid="{FC2FA510-F53E-450A-B348-D61CA76E4026}"/>
    <hyperlink ref="S465" r:id="rId715" xr:uid="{CF5F7186-6EA4-49A5-B731-4BC2B01D3C55}"/>
    <hyperlink ref="S466" r:id="rId716" xr:uid="{EB66493B-E292-435B-B2E6-8AFFEDA51DFD}"/>
    <hyperlink ref="S467" r:id="rId717" xr:uid="{6822BD29-72B8-415F-AB22-E20E038675A0}"/>
    <hyperlink ref="S468" r:id="rId718" xr:uid="{2B0DB988-F5AC-4997-BBEE-A87DEF662E6B}"/>
    <hyperlink ref="S469" r:id="rId719" xr:uid="{1D9017DA-AD5C-494D-AEB6-1ACD19F55ACC}"/>
    <hyperlink ref="S470" r:id="rId720" xr:uid="{153C9BC9-5BD7-4698-9AE2-E6B5A6E8C1BD}"/>
    <hyperlink ref="S471" r:id="rId721" xr:uid="{5C797609-329B-47B2-90D4-68F30ED77C2B}"/>
    <hyperlink ref="S472" r:id="rId722" xr:uid="{45262498-F2F2-407C-9BA9-8C732CB14520}"/>
    <hyperlink ref="S473" r:id="rId723" xr:uid="{63A032AF-BB3E-4974-8085-1E1177A8DDFD}"/>
    <hyperlink ref="S474" r:id="rId724" xr:uid="{9E59F7D7-CC76-4F95-85A2-7FEEBE8CFC65}"/>
    <hyperlink ref="S475" r:id="rId725" xr:uid="{3B5007E8-4A63-4874-AF6F-96B6F603B9E2}"/>
    <hyperlink ref="S476" r:id="rId726" xr:uid="{967347F3-4D1D-4213-AEEC-4B033C2137C0}"/>
    <hyperlink ref="S477" r:id="rId727" xr:uid="{92B2CB18-37EA-4393-9693-58428B52F239}"/>
    <hyperlink ref="S478" r:id="rId728" xr:uid="{41BAAB21-307F-401C-8ED9-25D90E62A35A}"/>
    <hyperlink ref="S479" r:id="rId729" xr:uid="{B94A4B69-D76B-4D7B-89EF-3C8D2321C5E0}"/>
    <hyperlink ref="S480" r:id="rId730" xr:uid="{86A639B3-324A-45F8-AC28-17CF54098C07}"/>
    <hyperlink ref="S481" r:id="rId731" xr:uid="{DB2BA6BB-C42D-4535-AFC3-FDAC76F772F1}"/>
    <hyperlink ref="S482" r:id="rId732" xr:uid="{389D1AD5-7838-492D-9955-13BF53ACE4EE}"/>
    <hyperlink ref="S483" r:id="rId733" xr:uid="{9FA9062A-9C1A-421E-9F83-55351B3A45FC}"/>
    <hyperlink ref="S484" r:id="rId734" xr:uid="{B44E11AC-F4C9-4C92-A7EF-0E80A8E26B26}"/>
    <hyperlink ref="S485" r:id="rId735" xr:uid="{380A373F-E1A6-4815-8EDC-0A2AE8311507}"/>
    <hyperlink ref="S486" r:id="rId736" xr:uid="{4071AE32-7241-4496-8382-4C325FE75810}"/>
    <hyperlink ref="S487" r:id="rId737" xr:uid="{A6149E5A-7EA6-4D3F-A175-B93BC9BFDCFA}"/>
    <hyperlink ref="S488" r:id="rId738" xr:uid="{E5EB6A4B-9053-4F01-BF89-A5D1A93723D1}"/>
    <hyperlink ref="S489" r:id="rId739" xr:uid="{CA4BAC56-593D-4FBF-8C1C-3A32B811713B}"/>
    <hyperlink ref="S490" r:id="rId740" xr:uid="{64EA43B5-F5EB-4DFA-93C0-FB7C634BBC31}"/>
    <hyperlink ref="S491" r:id="rId741" xr:uid="{F613DB81-CB87-4E8A-8BA3-CC96FD4BEFCB}"/>
    <hyperlink ref="S492" r:id="rId742" xr:uid="{AB7DC1A6-42EE-4A8F-A7BA-213259F39023}"/>
    <hyperlink ref="S493" r:id="rId743" xr:uid="{8E6AB396-71D9-4A0B-99F5-F15F45F7BA62}"/>
    <hyperlink ref="S494" r:id="rId744" xr:uid="{35F0B557-3BC7-4959-AB3A-7B4A1878D463}"/>
    <hyperlink ref="S495" r:id="rId745" xr:uid="{9DD180A0-1C38-472C-B639-8E02E4BD48E6}"/>
    <hyperlink ref="S496" r:id="rId746" xr:uid="{8FFE09DA-8641-4530-8ED1-17424762C959}"/>
    <hyperlink ref="S497" r:id="rId747" xr:uid="{08EEC276-63B4-4760-BDC2-706187E7CD98}"/>
    <hyperlink ref="S498" r:id="rId748" xr:uid="{3CBFB056-DDC9-4DE0-AB41-0D6ADEB9F7DE}"/>
    <hyperlink ref="S499" r:id="rId749" xr:uid="{51A485AC-75BF-44F9-98BB-0804DD1A8364}"/>
    <hyperlink ref="S500" r:id="rId750" xr:uid="{FA4414A0-33A0-4F1E-B674-960672EFC62D}"/>
    <hyperlink ref="S501" r:id="rId751" xr:uid="{645FCCC5-BF1E-4FA4-9839-824F6E9AA049}"/>
    <hyperlink ref="S502" r:id="rId752" xr:uid="{AAEB17D2-5834-4382-AC95-E2D450E58ED6}"/>
    <hyperlink ref="S503" r:id="rId753" xr:uid="{DB72F7BA-3330-4DC8-89F9-5306A9619231}"/>
    <hyperlink ref="S504" r:id="rId754" xr:uid="{8F4A2C56-B03A-4658-BC93-3D87072B8EEE}"/>
    <hyperlink ref="S505" r:id="rId755" xr:uid="{B1F93671-6903-49EA-B238-0B55FDD2FF25}"/>
    <hyperlink ref="S506" r:id="rId756" xr:uid="{59AEB68E-8E41-41B4-88F6-55A56ADF4BEF}"/>
    <hyperlink ref="S507" r:id="rId757" xr:uid="{211AE3F6-3545-4C5C-95E5-098ECA23EC26}"/>
    <hyperlink ref="S508" r:id="rId758" xr:uid="{D4997F88-5FE2-4260-B826-6A33198A6064}"/>
    <hyperlink ref="S509" r:id="rId759" xr:uid="{E1D86504-4EAD-4C53-B90B-FE1A7852321F}"/>
    <hyperlink ref="S510" r:id="rId760" xr:uid="{90AA0211-4F3F-43B6-96E1-CCB0BB69FABB}"/>
    <hyperlink ref="S511" r:id="rId761" xr:uid="{31E20AA6-ADE0-4602-97B8-8774FA4447C4}"/>
    <hyperlink ref="S512" r:id="rId762" xr:uid="{AAEA81FA-BC4D-41C7-BBDB-217A7083216D}"/>
    <hyperlink ref="S513" r:id="rId763" xr:uid="{BADF3171-A0DD-4FD0-B61C-1C1BD0451823}"/>
    <hyperlink ref="S514" r:id="rId764" xr:uid="{1300756D-B44A-40C3-9C1F-43728058F80C}"/>
    <hyperlink ref="S515" r:id="rId765" xr:uid="{316946F7-6FE4-4BAA-9FAB-77016D0DDE0F}"/>
    <hyperlink ref="S516" r:id="rId766" xr:uid="{31F26A25-0DD4-4259-A505-39F53F5728D9}"/>
    <hyperlink ref="S517" r:id="rId767" xr:uid="{BEC69E22-B534-4E45-A489-4A77D38EF770}"/>
    <hyperlink ref="S518" r:id="rId768" xr:uid="{067E13F3-3B51-49F3-810E-3966403B3F93}"/>
    <hyperlink ref="S519" r:id="rId769" xr:uid="{4BB2D886-72EA-421F-A628-39F3A1D679FF}"/>
    <hyperlink ref="S520" r:id="rId770" xr:uid="{F24DE5CC-A225-41FB-9758-AACA9E0656D5}"/>
    <hyperlink ref="S521" r:id="rId771" xr:uid="{979B9EAE-41CF-4E17-8A41-7DF512C7BC9C}"/>
    <hyperlink ref="S522" r:id="rId772" xr:uid="{68C93770-0C81-4E49-B3BF-C8065D95F7B7}"/>
    <hyperlink ref="S523" r:id="rId773" xr:uid="{A94F1FD8-5E32-4031-BF03-69572180187A}"/>
    <hyperlink ref="S524" r:id="rId774" xr:uid="{35566256-7A20-4D49-AEDF-D845ADD76329}"/>
    <hyperlink ref="S525" r:id="rId775" xr:uid="{E7188E3A-2364-4B71-BB7E-03EC00D25F9A}"/>
    <hyperlink ref="S526" r:id="rId776" xr:uid="{8B60F829-1E32-4A2D-8B85-2E53B3290AE6}"/>
    <hyperlink ref="S527" r:id="rId777" xr:uid="{30ED4CF7-6F81-4BEA-BCB8-2E818536AE54}"/>
    <hyperlink ref="S528" r:id="rId778" xr:uid="{E128BDDD-A043-4169-B88C-4888A71520E4}"/>
    <hyperlink ref="S529" r:id="rId779" xr:uid="{E9397617-F458-4CF4-8123-F0F2DAA312A5}"/>
    <hyperlink ref="S530" r:id="rId780" xr:uid="{710CC79C-A876-41F1-82EF-5192A129AE30}"/>
    <hyperlink ref="S531" r:id="rId781" xr:uid="{0E91CF7C-FB4F-46E1-A221-D766C8ED8489}"/>
    <hyperlink ref="S532" r:id="rId782" xr:uid="{6325B0EE-E2F7-44EE-825A-39C7AE4247FF}"/>
    <hyperlink ref="S533" r:id="rId783" xr:uid="{79919173-F8D6-4942-883D-AAEE56E613C5}"/>
    <hyperlink ref="S534" r:id="rId784" xr:uid="{031ACE94-AC53-4E39-B82D-C475523EDA44}"/>
    <hyperlink ref="S535" r:id="rId785" xr:uid="{53479D51-5BA4-4132-A8E9-CC90C7E7245A}"/>
    <hyperlink ref="S536" r:id="rId786" xr:uid="{FFF4A7E2-4DCC-4224-8859-E21D2E129F20}"/>
    <hyperlink ref="S537" r:id="rId787" xr:uid="{3C45201A-ED90-4AC4-A3F8-99C61487620C}"/>
    <hyperlink ref="S538" r:id="rId788" xr:uid="{36DAA191-D300-4F17-9A77-1D262781A7BD}"/>
    <hyperlink ref="S539" r:id="rId789" xr:uid="{68634DB1-43FD-4B86-A198-21A0BB892D7C}"/>
    <hyperlink ref="S540" r:id="rId790" xr:uid="{0042DC57-86D9-4830-A751-6592A19974A8}"/>
    <hyperlink ref="S541" r:id="rId791" xr:uid="{8011196E-E1CF-4D74-9834-D38C1026FE52}"/>
    <hyperlink ref="S542" r:id="rId792" xr:uid="{F1CAA0C0-3158-49CE-B7BE-EF8545210C9A}"/>
    <hyperlink ref="S543" r:id="rId793" xr:uid="{A1C78C96-6A09-4B74-A4B1-175A9DFAC9B6}"/>
    <hyperlink ref="S544" r:id="rId794" xr:uid="{DC501D58-B6C1-4A68-B272-734205D834D0}"/>
    <hyperlink ref="S545" r:id="rId795" xr:uid="{CBDD1FD5-330C-4523-9937-32B9C6F40B06}"/>
    <hyperlink ref="S546" r:id="rId796" xr:uid="{F432B7F1-A6D2-4794-9739-84E5C2DF6093}"/>
    <hyperlink ref="S547" r:id="rId797" xr:uid="{0303CEAB-D257-40B3-989D-48E71AFF099D}"/>
    <hyperlink ref="S548" r:id="rId798" xr:uid="{2DC530C4-59C0-4AD1-BEBF-84B6D9C70C7C}"/>
    <hyperlink ref="S549" r:id="rId799" xr:uid="{F8A45A4B-D6F2-4B77-BC23-6D0D8808D400}"/>
    <hyperlink ref="S550" r:id="rId800" xr:uid="{E56EBF2D-B4DE-43A4-8B40-BFB1440AF78F}"/>
    <hyperlink ref="S551" r:id="rId801" xr:uid="{289E6A3E-4629-4FF8-9502-3613CC969FB1}"/>
    <hyperlink ref="S552" r:id="rId802" xr:uid="{A577DDC8-C3EA-4F0E-82B4-27175F32FCA1}"/>
    <hyperlink ref="S553" r:id="rId803" xr:uid="{DBE6C8B7-C383-4B83-84F4-90D92E36B135}"/>
    <hyperlink ref="S554" r:id="rId804" xr:uid="{1FCEB11C-5FDC-424D-B18E-AB13E3F2CAA7}"/>
    <hyperlink ref="S555" r:id="rId805" xr:uid="{1329B0C1-E279-43F1-9E60-1AB8FDA80E64}"/>
    <hyperlink ref="S556" r:id="rId806" xr:uid="{2D898D7E-57DE-41B2-85B6-318B8561CE4A}"/>
    <hyperlink ref="S557" r:id="rId807" xr:uid="{13A2F322-551A-4763-BDB6-4C5504CF0E5B}"/>
    <hyperlink ref="S558" r:id="rId808" xr:uid="{2F3A61C2-C372-4644-BE56-6BFBA6C9738C}"/>
    <hyperlink ref="S559" r:id="rId809" xr:uid="{1CBF936A-A30A-476E-B611-B22E482F5FF9}"/>
    <hyperlink ref="S560" r:id="rId810" xr:uid="{C0786CA5-FD86-4B4C-B0EB-E21F0DC29DFE}"/>
    <hyperlink ref="S561" r:id="rId811" xr:uid="{63E76C8D-6146-4EFC-A6D9-5F192419E973}"/>
    <hyperlink ref="S562" r:id="rId812" xr:uid="{5CF46516-21F9-4A7C-83BB-C5945EC2C416}"/>
    <hyperlink ref="S563" r:id="rId813" xr:uid="{701E0612-5C87-48DF-BDC5-64F3C0B5489D}"/>
    <hyperlink ref="S564" r:id="rId814" xr:uid="{242740C1-5EA2-49E4-981A-CC8E6D8963F0}"/>
    <hyperlink ref="S565" r:id="rId815" xr:uid="{3B6230D5-489A-40FC-A09F-344B4E87ED07}"/>
    <hyperlink ref="S566" r:id="rId816" xr:uid="{1013450D-8764-4F34-9FCA-686CD0E43C20}"/>
    <hyperlink ref="S567" r:id="rId817" xr:uid="{B5ED8931-6B30-40B2-954C-6CF72A7539D0}"/>
    <hyperlink ref="S568" r:id="rId818" xr:uid="{CC5C96E1-3A69-41F4-B22C-5095B42BB4E4}"/>
    <hyperlink ref="S569" r:id="rId819" xr:uid="{B48D5988-0DFA-49F4-A90D-6D01A11F159D}"/>
    <hyperlink ref="S570" r:id="rId820" xr:uid="{6BC69C14-A2E9-4BAC-8FCF-B8CD0035E6A5}"/>
    <hyperlink ref="S571" r:id="rId821" xr:uid="{D8D797C7-8F7E-4F48-B838-54A40289634C}"/>
    <hyperlink ref="S572" r:id="rId822" xr:uid="{069DF224-47CE-4074-8CC6-190F8B1AA3D2}"/>
    <hyperlink ref="S573" r:id="rId823" xr:uid="{985EDFC8-3FEB-47FA-8D20-5D590F6EB620}"/>
    <hyperlink ref="S574" r:id="rId824" xr:uid="{60D62C4D-BE8F-4834-A897-54C357B3CE02}"/>
    <hyperlink ref="S575" r:id="rId825" xr:uid="{6A1440B3-4AB0-4392-8AA0-C8115D7E7C6E}"/>
    <hyperlink ref="S576" r:id="rId826" xr:uid="{F9061642-A35B-4BA7-9213-239DB3C3F6B8}"/>
    <hyperlink ref="S577" r:id="rId827" xr:uid="{2046A071-BF6E-40B4-83BB-1CEE0AE96D5C}"/>
    <hyperlink ref="S578" r:id="rId828" xr:uid="{42424AA3-44B6-42E2-9FC3-8ED337672577}"/>
    <hyperlink ref="S579" r:id="rId829" xr:uid="{4B18BD80-3C9B-4D20-AB29-448054AFCFDD}"/>
    <hyperlink ref="S580" r:id="rId830" xr:uid="{0C9730D8-E482-4765-B704-BA22A081EC5F}"/>
    <hyperlink ref="S581" r:id="rId831" xr:uid="{8ACD04AA-A1BC-4D8C-B4C8-987A2DFB3FC4}"/>
    <hyperlink ref="S582" r:id="rId832" xr:uid="{1C90C84B-4304-4F98-A50A-25FC7F0882BB}"/>
    <hyperlink ref="S583" r:id="rId833" xr:uid="{AB3A19A8-1021-4CC5-AAEE-807E07AB5B60}"/>
    <hyperlink ref="S584" r:id="rId834" xr:uid="{5FBF5C2F-21BE-4CF9-981B-A27A6CCD5E6E}"/>
    <hyperlink ref="S585" r:id="rId835" xr:uid="{B6B85314-01F0-42A7-9EDB-6476ACC4E543}"/>
    <hyperlink ref="S586" r:id="rId836" xr:uid="{E4B389A8-787F-4917-B4D6-1AE3CB59A6AA}"/>
    <hyperlink ref="S587" r:id="rId837" xr:uid="{63E8BE7F-27C3-4CC5-BCD6-C8D747F329E1}"/>
    <hyperlink ref="S588" r:id="rId838" xr:uid="{B8388939-0993-4DD9-A9FC-C06EE0FFBB79}"/>
    <hyperlink ref="S589" r:id="rId839" xr:uid="{0AA6F59E-3B7D-4F43-A41D-8DEF854FBFD7}"/>
    <hyperlink ref="S590" r:id="rId840" xr:uid="{2233AC65-31B9-4ADA-8758-98E23DAF0C01}"/>
    <hyperlink ref="S591" r:id="rId841" xr:uid="{0B02E010-6138-4EDC-AF06-65D5CF1BBA3D}"/>
    <hyperlink ref="S592" r:id="rId842" xr:uid="{BC31BEAD-ADBF-4A8B-84CE-779A1DFE164F}"/>
    <hyperlink ref="S593" r:id="rId843" xr:uid="{805132B2-62E5-4988-9930-89045FA9EBB7}"/>
    <hyperlink ref="S594" r:id="rId844" xr:uid="{36B94F2C-3332-498C-8B20-92E963ED0FB9}"/>
    <hyperlink ref="S595" r:id="rId845" xr:uid="{0D810270-320B-457D-A009-B21DB7D62693}"/>
    <hyperlink ref="S596" r:id="rId846" xr:uid="{CCD539FC-9C1D-43F0-96DC-D87DBF4E6718}"/>
    <hyperlink ref="S597" r:id="rId847" xr:uid="{09596C8F-437F-4E20-BC43-727B19C8984C}"/>
    <hyperlink ref="S598" r:id="rId848" xr:uid="{055596DC-A078-4D5B-AC5D-4EE53B55DA50}"/>
    <hyperlink ref="S599" r:id="rId849" xr:uid="{2237D206-D98D-401A-8724-F2889E62ED5D}"/>
    <hyperlink ref="S600" r:id="rId850" xr:uid="{ECDC743A-9E74-410A-A64B-0428CBEF767F}"/>
    <hyperlink ref="S601" r:id="rId851" xr:uid="{54B18481-8C2E-4AC3-8176-D9F5AB3ED5BB}"/>
    <hyperlink ref="S602" r:id="rId852" xr:uid="{0870D6BE-55B4-4647-B385-9B393EECBF99}"/>
    <hyperlink ref="S603" r:id="rId853" xr:uid="{72D73894-E88B-4F6F-BACE-6E855606BAD2}"/>
    <hyperlink ref="S604" r:id="rId854" xr:uid="{647E8B1C-A29E-4B11-9F71-70E74F0A56A7}"/>
    <hyperlink ref="S605" r:id="rId855" xr:uid="{591121F7-8E8D-4C50-BE13-DC25F16B764F}"/>
    <hyperlink ref="S606" r:id="rId856" xr:uid="{D0157825-6945-4673-B816-501910D48976}"/>
    <hyperlink ref="S607" r:id="rId857" xr:uid="{53955FBA-22AB-466F-AFF8-31EECC0ED357}"/>
    <hyperlink ref="S608" r:id="rId858" xr:uid="{E05CC60E-60D7-43C1-907F-77E10C602B6C}"/>
    <hyperlink ref="S609" r:id="rId859" xr:uid="{3EF7FC82-CB19-4A4C-BEEF-A8085D74D1F2}"/>
    <hyperlink ref="S610" r:id="rId860" xr:uid="{5B2295D0-132A-44AF-857A-FEA0A3F26ADA}"/>
    <hyperlink ref="S611" r:id="rId861" xr:uid="{8C433168-B278-48F0-B370-AECDCBA826B2}"/>
    <hyperlink ref="S612" r:id="rId862" xr:uid="{3EC58409-2EB7-4774-8BC6-8056B9C17115}"/>
    <hyperlink ref="S613" r:id="rId863" xr:uid="{EBD2A90D-2411-472D-A3FB-93424CF55A49}"/>
    <hyperlink ref="S614" r:id="rId864" xr:uid="{B086BF20-2D10-45F0-8171-E35C680E6607}"/>
    <hyperlink ref="S615" r:id="rId865" xr:uid="{A8D0FF36-07DC-4145-A6B0-6379C4D246C6}"/>
    <hyperlink ref="S616" r:id="rId866" xr:uid="{12DDDEE9-AF36-402F-96D3-452350AB5859}"/>
    <hyperlink ref="S617" r:id="rId867" xr:uid="{D4CAD141-37C3-4C3A-A368-64D98E5989FA}"/>
    <hyperlink ref="S618" r:id="rId868" xr:uid="{82BCC745-9554-47A8-BA75-191451C7DF4F}"/>
    <hyperlink ref="S619" r:id="rId869" xr:uid="{8A46EEDC-6CA2-4D1B-A6AA-3761EAE59D88}"/>
    <hyperlink ref="S620" r:id="rId870" xr:uid="{BEE373CF-4940-4D01-A826-9E599C11FC27}"/>
    <hyperlink ref="S621" r:id="rId871" xr:uid="{FCBA2B19-A1FB-40B9-A738-232CB5551F83}"/>
    <hyperlink ref="S622" r:id="rId872" xr:uid="{5860A20A-FC09-401E-821D-124F96535F39}"/>
    <hyperlink ref="S623" r:id="rId873" xr:uid="{9D00DB23-4093-4526-9A46-2F05B7DDD8C0}"/>
    <hyperlink ref="S624" r:id="rId874" xr:uid="{DB06733D-D1E5-4FA6-A202-30700625F74D}"/>
    <hyperlink ref="S625" r:id="rId875" xr:uid="{99FD17AF-BCB5-4570-B5E5-AA5F22D56B09}"/>
    <hyperlink ref="S626" r:id="rId876" xr:uid="{9C6249DE-5728-4B78-9850-59BEBE2B2719}"/>
    <hyperlink ref="S627" r:id="rId877" xr:uid="{E80E1C6E-E88A-4EFF-9F77-3AC4D561BB03}"/>
    <hyperlink ref="S628" r:id="rId878" xr:uid="{1540A881-03DF-4319-B21A-1DC199D0BDD8}"/>
    <hyperlink ref="S629" r:id="rId879" xr:uid="{E6C1F4F3-3DBB-4C8A-8C20-3397E99768C3}"/>
    <hyperlink ref="S630" r:id="rId880" xr:uid="{5C254C68-8610-438E-BB54-2488E8059B1F}"/>
    <hyperlink ref="S631" r:id="rId881" xr:uid="{0EFB3D5C-1683-4F1D-934B-545EFDDD944F}"/>
    <hyperlink ref="S632" r:id="rId882" xr:uid="{4F17E730-9BDB-45BD-A51B-A4DDE2142410}"/>
    <hyperlink ref="S633" r:id="rId883" xr:uid="{187F9BB7-5282-4F12-B438-57BF9625F30E}"/>
    <hyperlink ref="S634" r:id="rId884" xr:uid="{9B10DE5A-595C-479A-8145-14F91E416897}"/>
    <hyperlink ref="S635" r:id="rId885" xr:uid="{3022BE00-FF36-47DA-88F5-8CFE3E1E2084}"/>
    <hyperlink ref="S636" r:id="rId886" xr:uid="{0FE1D992-5D1D-4899-931E-6EACC1C99395}"/>
    <hyperlink ref="S637" r:id="rId887" xr:uid="{6D38B40A-79EB-4107-B45A-404677E8AFD1}"/>
    <hyperlink ref="S638" r:id="rId888" xr:uid="{44A4D67D-BFA2-4590-B7F1-3E3EBE2598E6}"/>
    <hyperlink ref="S639" r:id="rId889" xr:uid="{EE96E393-4C48-49AE-8CC6-FEDBECA83C96}"/>
    <hyperlink ref="S640" r:id="rId890" xr:uid="{05E3F633-5E46-4598-9445-0508E8DEFC37}"/>
    <hyperlink ref="S641" r:id="rId891" xr:uid="{58E3F17D-6C73-4E86-A0BF-1CF94EC06A75}"/>
    <hyperlink ref="S642" r:id="rId892" xr:uid="{6C3AE073-DF9E-475B-B346-D6F3982DE086}"/>
    <hyperlink ref="S643" r:id="rId893" xr:uid="{70F76E8F-3C23-47AC-9E31-7B32E542D6A3}"/>
    <hyperlink ref="S644" r:id="rId894" xr:uid="{3CBE4043-CAE8-47A3-A6B1-14EF790BDECB}"/>
    <hyperlink ref="S645" r:id="rId895" xr:uid="{1A411C79-B340-4D97-BAF2-0BF8E0BD24A0}"/>
    <hyperlink ref="S646" r:id="rId896" xr:uid="{459750C3-4769-41C9-9D0A-D1D9CAA45418}"/>
    <hyperlink ref="S647" r:id="rId897" xr:uid="{88C2C654-C118-427D-A102-EDD6EFE424CB}"/>
    <hyperlink ref="S648" r:id="rId898" xr:uid="{D61E831F-719F-46F0-932B-0F73EF947DD5}"/>
    <hyperlink ref="S649" r:id="rId899" xr:uid="{C92EA61F-871D-4AC2-9C65-65F3F848E82E}"/>
    <hyperlink ref="S650" r:id="rId900" xr:uid="{C334287B-20F4-4A24-8C9D-307F45B24E5C}"/>
    <hyperlink ref="S651" r:id="rId901" xr:uid="{CB1141F6-8C90-4A2C-9FD2-8582463CB1F6}"/>
    <hyperlink ref="S652" r:id="rId902" xr:uid="{24600DD0-78BC-4A3A-ADC8-02FDFD2C5676}"/>
    <hyperlink ref="S653" r:id="rId903" xr:uid="{44CE317D-A15B-4117-912B-13EFA19F3C83}"/>
    <hyperlink ref="S654" r:id="rId904" xr:uid="{54ED57E5-B4B2-4822-9F66-104EDDF86160}"/>
    <hyperlink ref="S655" r:id="rId905" xr:uid="{7649360B-D402-47F3-A35B-9E002D7B7D39}"/>
    <hyperlink ref="S656" r:id="rId906" xr:uid="{ECCBF965-B077-433F-B121-0CA9E9768DE6}"/>
    <hyperlink ref="S657" r:id="rId907" xr:uid="{662F48C7-4F08-4F5C-9AC0-629CC8E5121E}"/>
    <hyperlink ref="S658" r:id="rId908" xr:uid="{5F86EBDC-CC12-463B-B655-62393FF25557}"/>
    <hyperlink ref="S659" r:id="rId909" xr:uid="{40841761-3D37-4C2C-B593-A3020D579D84}"/>
    <hyperlink ref="S660" r:id="rId910" xr:uid="{4B232DB7-1105-4E43-8F04-5991EF830394}"/>
    <hyperlink ref="S661" r:id="rId911" xr:uid="{CB0745B0-7258-4126-B009-830B63139CFC}"/>
    <hyperlink ref="S662" r:id="rId912" xr:uid="{2218CE7A-016D-43F2-8C1C-5F12BE9C8C4F}"/>
    <hyperlink ref="S663" r:id="rId913" xr:uid="{EC3C8C3C-AA1E-4F77-9A9C-FB6E07998999}"/>
    <hyperlink ref="S664" r:id="rId914" xr:uid="{15B6C063-BA56-45E2-B270-3449B8A7DE44}"/>
    <hyperlink ref="S665" r:id="rId915" xr:uid="{805CCC36-F97A-4FB6-8814-A259A4737E92}"/>
    <hyperlink ref="S666" r:id="rId916" xr:uid="{56A3F036-523C-4A5B-8853-973A02907583}"/>
    <hyperlink ref="S667" r:id="rId917" xr:uid="{FA747CD5-A2C7-4385-A4AE-4B13DCC976B5}"/>
    <hyperlink ref="S668" r:id="rId918" xr:uid="{E58C5177-5F05-4D78-92C2-3203E6D1F69C}"/>
    <hyperlink ref="S669" r:id="rId919" xr:uid="{4D7A4C66-9F35-4308-B84F-4F81C4A6786C}"/>
    <hyperlink ref="S670" r:id="rId920" xr:uid="{B422B384-F9D3-4BC4-9A8F-3E74DD4B2B03}"/>
    <hyperlink ref="S671" r:id="rId921" xr:uid="{E93747F3-1D2B-4D38-9BA4-0C5AD9262B93}"/>
    <hyperlink ref="S672" r:id="rId922" xr:uid="{4AB57979-8A22-43F7-B29D-5D9B5CDFC7FC}"/>
    <hyperlink ref="S673" r:id="rId923" xr:uid="{7E75C76D-41BC-481D-87A9-1C6BB85ACF86}"/>
    <hyperlink ref="S674" r:id="rId924" xr:uid="{FA297AB4-209E-4689-82FC-9FB350B6255C}"/>
    <hyperlink ref="S675" r:id="rId925" xr:uid="{CDF41BF6-1EDC-4054-A266-FF4BB43B996B}"/>
    <hyperlink ref="S676" r:id="rId926" xr:uid="{E9BCA924-8E8F-442F-908D-DBF7F4A1C06B}"/>
    <hyperlink ref="S677" r:id="rId927" xr:uid="{229CF976-C0F7-42A7-B525-C740EC942CC0}"/>
    <hyperlink ref="S678" r:id="rId928" xr:uid="{DC3A1E2A-AF65-43B6-B431-068EE2A1A8C1}"/>
    <hyperlink ref="S679" r:id="rId929" xr:uid="{AF86C116-DE85-4FF8-95A5-3084792F72D9}"/>
    <hyperlink ref="S680" r:id="rId930" xr:uid="{F30DA962-A25A-4A6C-9ECB-34FFD05A2FBF}"/>
    <hyperlink ref="S681" r:id="rId931" xr:uid="{44F65BD1-EC56-4143-9DBA-C4B31CAACB1D}"/>
    <hyperlink ref="S682" r:id="rId932" xr:uid="{E6CAC897-C3BF-4981-AE1A-5225FFB9EDBE}"/>
    <hyperlink ref="S683" r:id="rId933" xr:uid="{5DA3D734-D50D-4B37-BC70-8559825616D1}"/>
    <hyperlink ref="S684" r:id="rId934" xr:uid="{3B48C765-603A-4CE6-84F0-33570CD67B8B}"/>
    <hyperlink ref="S685" r:id="rId935" xr:uid="{1761AFBE-B88B-4B58-81CE-262DB64602C1}"/>
    <hyperlink ref="S686" r:id="rId936" xr:uid="{981ECD42-1898-4EE7-94A5-5461F835349F}"/>
    <hyperlink ref="S687" r:id="rId937" xr:uid="{34E9300D-DA9F-4DF8-8B01-604E183DABB1}"/>
    <hyperlink ref="S688" r:id="rId938" xr:uid="{ACC9324A-83A5-4D70-B08D-9DC2575C3F1C}"/>
    <hyperlink ref="S689" r:id="rId939" xr:uid="{C3050D79-F590-4932-9BF9-F9C8E7C7774B}"/>
    <hyperlink ref="S690" r:id="rId940" xr:uid="{17FDB36A-409D-4430-A6F7-677F100D49F1}"/>
    <hyperlink ref="S691" r:id="rId941" xr:uid="{F3779114-0D70-493F-9252-6C7B75AEEA1A}"/>
    <hyperlink ref="S692" r:id="rId942" xr:uid="{31903FBF-BCC1-4B94-858E-2B6153C289E3}"/>
    <hyperlink ref="S693" r:id="rId943" xr:uid="{D4B3ECA5-7EC7-4C85-AA52-2A1F89F722DC}"/>
    <hyperlink ref="S694" r:id="rId944" xr:uid="{8173AD55-D6E3-4689-910C-9B73062346E2}"/>
    <hyperlink ref="S695" r:id="rId945" xr:uid="{1A33B885-FB05-4F09-9E8C-E6E74A044C23}"/>
    <hyperlink ref="S696" r:id="rId946" xr:uid="{C0AAF185-66DF-4B3E-B00B-A4A4F112D7FE}"/>
    <hyperlink ref="S697" r:id="rId947" xr:uid="{F7A0A256-7865-41CC-A588-F8EB59A2EFAF}"/>
    <hyperlink ref="S698" r:id="rId948" xr:uid="{6FA7D045-53D7-4494-9A89-BE4409295957}"/>
    <hyperlink ref="S699" r:id="rId949" xr:uid="{8B7B61AF-78F5-46B4-81DF-AB62857666C7}"/>
    <hyperlink ref="S700" r:id="rId950" xr:uid="{52302138-9680-44DB-A57F-6A392BFA7432}"/>
    <hyperlink ref="S701" r:id="rId951" xr:uid="{9A0776C9-D04C-4EF3-B005-E1E4BCE20544}"/>
    <hyperlink ref="S702" r:id="rId952" xr:uid="{944C2CFF-748C-427A-9F53-804765BB4D7F}"/>
    <hyperlink ref="S703" r:id="rId953" xr:uid="{AD76FD8A-8A94-4B32-9331-2694EBDCA421}"/>
    <hyperlink ref="S704" r:id="rId954" xr:uid="{4231CE17-1ADD-4F34-8089-6E946DA693FA}"/>
    <hyperlink ref="S705" r:id="rId955" xr:uid="{C4D11144-1371-4C3B-AD68-B6D23CBE0BC8}"/>
    <hyperlink ref="S706" r:id="rId956" xr:uid="{2BE3B425-690A-4483-ADCE-D4503C3F7F06}"/>
    <hyperlink ref="S707" r:id="rId957" xr:uid="{0E4AF0DC-9F19-44E2-BCA2-BC1FC98A8204}"/>
    <hyperlink ref="S708" r:id="rId958" xr:uid="{36B372BD-87AA-486B-9CDE-11F7750089D4}"/>
    <hyperlink ref="S709" r:id="rId959" xr:uid="{35345EAA-AD37-4C4F-8952-90F93314A526}"/>
    <hyperlink ref="S710" r:id="rId960" xr:uid="{0B540464-12B3-4BC2-9AC8-EB6107DE72B5}"/>
    <hyperlink ref="S711" r:id="rId961" xr:uid="{A918CBDA-803F-4949-8246-937297FEDB10}"/>
    <hyperlink ref="S712" r:id="rId962" xr:uid="{03B46A63-0854-4F69-BC7C-BC8F26118DC6}"/>
    <hyperlink ref="S713" r:id="rId963" xr:uid="{E6E9685A-F039-4326-A727-D729757A4F69}"/>
    <hyperlink ref="S714" r:id="rId964" xr:uid="{1C7BDCD1-50BF-460B-A472-BD3A12E03B19}"/>
    <hyperlink ref="S715" r:id="rId965" xr:uid="{814007AE-A84A-46DF-BB95-285094082B80}"/>
    <hyperlink ref="S716" r:id="rId966" xr:uid="{23F1A9E5-EA25-46C9-B2B8-D6AB5444D6BD}"/>
    <hyperlink ref="S717" r:id="rId967" xr:uid="{2A108975-F874-49E8-A25A-0B6C168D6B30}"/>
    <hyperlink ref="S718" r:id="rId968" xr:uid="{7F7C4C77-A346-4C23-9D86-03DB77AA91A7}"/>
    <hyperlink ref="S719" r:id="rId969" xr:uid="{5BE83641-4B33-482C-8495-D193F39A5643}"/>
    <hyperlink ref="S720" r:id="rId970" xr:uid="{8862BA93-FCB3-4031-936C-42A200C904FD}"/>
    <hyperlink ref="S721" r:id="rId971" xr:uid="{A8AC739E-5775-4C10-ACFB-BA06F4D6976B}"/>
    <hyperlink ref="S722" r:id="rId972" xr:uid="{60AE8988-17A6-4513-94B4-26BC9C2B3250}"/>
    <hyperlink ref="S723" r:id="rId973" xr:uid="{4F2A7F0F-CD88-44B7-AA9C-978F090F4330}"/>
    <hyperlink ref="S724" r:id="rId974" xr:uid="{2679DB79-5407-4A95-9E0E-50C12B1DF6E7}"/>
    <hyperlink ref="S725" r:id="rId975" xr:uid="{16959298-DB54-42D8-BB9A-26434EC94522}"/>
    <hyperlink ref="S726" r:id="rId976" xr:uid="{38BC7268-0DB8-4C41-9FB3-E30133D0E058}"/>
    <hyperlink ref="S727" r:id="rId977" xr:uid="{7FEF95F5-4C71-4935-8650-0476B7040638}"/>
    <hyperlink ref="S728" r:id="rId978" xr:uid="{D1EFFD0A-A016-4E09-99F1-9BB15B66D352}"/>
    <hyperlink ref="S729" r:id="rId979" xr:uid="{23709F41-0580-48A5-A5E0-5C641E5CF519}"/>
    <hyperlink ref="S730" r:id="rId980" xr:uid="{EB0CC8A2-7CFB-45C0-964E-413E8E197941}"/>
    <hyperlink ref="S731" r:id="rId981" xr:uid="{4D425524-E75D-4336-9C8B-16B34AF8DC1F}"/>
    <hyperlink ref="S732" r:id="rId982" xr:uid="{488A569F-7E81-4409-94F0-FDB7EBA10F63}"/>
    <hyperlink ref="S733" r:id="rId983" xr:uid="{2CA98F44-6D6E-4EAB-9968-E402B8AA1B7A}"/>
    <hyperlink ref="S734" r:id="rId984" xr:uid="{EBAF66E8-1EEE-4693-A7A2-60C4DECF4643}"/>
    <hyperlink ref="S735" r:id="rId985" xr:uid="{8250B26A-D5B9-40C3-9165-7C233396F5EC}"/>
    <hyperlink ref="S736" r:id="rId986" xr:uid="{489C38F6-3F1B-42AE-8B22-032AE8A4CCB7}"/>
    <hyperlink ref="S737" r:id="rId987" xr:uid="{3DFF7671-08E7-44E8-BEB8-3FFCE5BAE85B}"/>
    <hyperlink ref="S738" r:id="rId988" xr:uid="{1BD414F4-B62B-4951-9D23-5270CBCC093A}"/>
    <hyperlink ref="S739" r:id="rId989" xr:uid="{B4EB03E4-1D8F-40A8-8DDD-3CF3CBF72567}"/>
    <hyperlink ref="S740" r:id="rId990" xr:uid="{01F66739-F4DB-4A41-BDBA-F9C65956B700}"/>
    <hyperlink ref="S741" r:id="rId991" xr:uid="{4BF4B4FA-4475-42B2-A6F8-467B632885A4}"/>
    <hyperlink ref="S742" r:id="rId992" xr:uid="{D7ED7735-469A-4F37-94AF-9262087CBCEB}"/>
    <hyperlink ref="S743" r:id="rId993" xr:uid="{08FB293C-5B71-480E-932E-6EBFF521966F}"/>
    <hyperlink ref="S744" r:id="rId994" xr:uid="{7918EE69-5844-4D98-9CA1-B1E3C848CBDE}"/>
    <hyperlink ref="S745" r:id="rId995" xr:uid="{DBFC1B7C-4DC7-4E56-940F-1EC72136634F}"/>
    <hyperlink ref="S746" r:id="rId996" xr:uid="{0217C9C2-F009-4FB5-A766-3AD705537978}"/>
    <hyperlink ref="S747" r:id="rId997" xr:uid="{D3E1FF3C-72A2-4DC7-BF5E-18C92CFCF175}"/>
    <hyperlink ref="S748" r:id="rId998" xr:uid="{05491EBA-D588-4B10-8EE5-D04778269EE6}"/>
    <hyperlink ref="S749" r:id="rId999" xr:uid="{61897885-5DCA-4215-995D-EBE79C3B28CE}"/>
    <hyperlink ref="S750" r:id="rId1000" xr:uid="{E54A0061-C3AA-4449-94E5-CBE05EA03DF2}"/>
    <hyperlink ref="S751" r:id="rId1001" xr:uid="{47CB598B-C60B-4761-A6D2-F2F2763FFC2A}"/>
    <hyperlink ref="S752" r:id="rId1002" xr:uid="{C44E3853-9EA6-401D-AFE8-1023964C60FB}"/>
    <hyperlink ref="S753" r:id="rId1003" xr:uid="{E9E1F686-60C2-4371-B77E-5DA6D9E41021}"/>
    <hyperlink ref="S754" r:id="rId1004" xr:uid="{A404BB4F-0BD6-465D-9C01-28006C1A1D0C}"/>
    <hyperlink ref="S755" r:id="rId1005" xr:uid="{4931896A-78BE-4827-8E7E-1649CCA97E17}"/>
    <hyperlink ref="S756" r:id="rId1006" xr:uid="{8A5BBD77-01F6-4C44-834A-DD6E0F3A5FBA}"/>
    <hyperlink ref="S757" r:id="rId1007" xr:uid="{F8A4E47E-EB02-48CE-8CD5-3827B124F3D6}"/>
    <hyperlink ref="S758" r:id="rId1008" xr:uid="{27DFDB9A-9989-4959-905C-F875EA884A91}"/>
    <hyperlink ref="S759" r:id="rId1009" xr:uid="{BEC88594-E793-4F5B-9D31-894A5072DC56}"/>
    <hyperlink ref="S760" r:id="rId1010" xr:uid="{DFF11AC4-50BA-4DA0-9CCF-F05C5430AB25}"/>
    <hyperlink ref="S761" r:id="rId1011" xr:uid="{6F91052A-18D0-4540-86FE-2E5A44B4D338}"/>
    <hyperlink ref="S762" r:id="rId1012" xr:uid="{F23538E2-64A8-4130-ABFD-CDA7B54B096F}"/>
    <hyperlink ref="S763" r:id="rId1013" xr:uid="{71727A70-75DA-40DE-B4B9-0518A6D5BE5C}"/>
    <hyperlink ref="S764" r:id="rId1014" xr:uid="{44F1D470-0C1B-48FA-AE15-EC3B528CDBA6}"/>
    <hyperlink ref="S765" r:id="rId1015" xr:uid="{FF2F6A12-EB34-4564-B530-093ADDA938F5}"/>
    <hyperlink ref="S766" r:id="rId1016" xr:uid="{1C10DE29-9034-448B-97BA-E3CBD568C971}"/>
    <hyperlink ref="S767" r:id="rId1017" xr:uid="{0A49BB55-2D03-481C-A116-83DC27340AF7}"/>
    <hyperlink ref="S768" r:id="rId1018" xr:uid="{9E2ED8B5-8CE1-4AEC-8616-1F17F1797CB2}"/>
    <hyperlink ref="S769" r:id="rId1019" xr:uid="{E3BAC8BF-AD8C-4C94-B2CF-37C07904167D}"/>
    <hyperlink ref="S770" r:id="rId1020" xr:uid="{875768DC-C54B-4326-AD81-3F922AEAA1C9}"/>
    <hyperlink ref="S771" r:id="rId1021" xr:uid="{593CFC5B-84D6-4FB1-9986-D68D49871469}"/>
    <hyperlink ref="S772" r:id="rId1022" xr:uid="{C10EC77A-60FE-4C59-AA5F-F0F96F5C6F3D}"/>
    <hyperlink ref="S773" r:id="rId1023" xr:uid="{C5A811D5-1255-4F81-8822-F5FFD8DE2872}"/>
    <hyperlink ref="S774" r:id="rId1024" xr:uid="{4D83B7F5-6584-4437-8A8C-D4B9776D1100}"/>
    <hyperlink ref="S775" r:id="rId1025" xr:uid="{7C09247A-5758-463A-9BE8-50AEC12C229E}"/>
    <hyperlink ref="S776" r:id="rId1026" xr:uid="{D57DF3E0-22C7-4008-A599-B17DFBAB66F0}"/>
    <hyperlink ref="S777" r:id="rId1027" xr:uid="{44BA81AB-CFA5-4736-BD7C-ED4F3F666C33}"/>
    <hyperlink ref="S778" r:id="rId1028" xr:uid="{4D236E89-9F6D-4EFA-AE97-69153FEF2F5E}"/>
    <hyperlink ref="S779" r:id="rId1029" xr:uid="{BEAB7F07-F4A5-4DDD-9FF0-15312FF6189D}"/>
    <hyperlink ref="S780" r:id="rId1030" xr:uid="{3D273A64-3CCE-4825-BCFB-F3EB424ABE45}"/>
    <hyperlink ref="S781" r:id="rId1031" xr:uid="{51628973-F8CC-4ECC-8FE7-F059D2AF2015}"/>
    <hyperlink ref="S782" r:id="rId1032" xr:uid="{2C09A21C-114E-4AF5-89BF-271BD8B6CD21}"/>
    <hyperlink ref="S783" r:id="rId1033" xr:uid="{B5FEA57E-2485-42DC-8BF4-686E7E00FECF}"/>
    <hyperlink ref="S784" r:id="rId1034" xr:uid="{F7B090CC-76B1-4601-AA47-2DF4BEE526A5}"/>
    <hyperlink ref="S785" r:id="rId1035" xr:uid="{3A608F6D-9B1D-4FA0-985A-C2397DEFE58A}"/>
    <hyperlink ref="S786" r:id="rId1036" xr:uid="{53ADE336-76F4-4420-AA35-0E6E737535E1}"/>
    <hyperlink ref="S787" r:id="rId1037" xr:uid="{7477075E-BC11-4AC1-A20F-2607BAFC30D3}"/>
    <hyperlink ref="S788" r:id="rId1038" xr:uid="{1C6A80F5-914F-4B3F-905A-CC83BB8A50FE}"/>
    <hyperlink ref="S789" r:id="rId1039" xr:uid="{FDBAC81D-9DAD-43B5-A71C-02ECA65ABB42}"/>
    <hyperlink ref="S790" r:id="rId1040" xr:uid="{B2DBFBA8-FDF2-4EAE-9966-F0B8DD3BB61A}"/>
    <hyperlink ref="S791" r:id="rId1041" xr:uid="{BC4BA3E7-97F0-4F79-A229-539F18F9B1D5}"/>
    <hyperlink ref="S792" r:id="rId1042" xr:uid="{2BFA0C17-163D-44D2-86DA-E2CBCFAD7CB2}"/>
    <hyperlink ref="S793" r:id="rId1043" xr:uid="{540FACDE-BEC8-44B1-B279-9FAA82A75A88}"/>
    <hyperlink ref="S794" r:id="rId1044" xr:uid="{E1C00CD9-7436-4627-A542-76626D7AB743}"/>
    <hyperlink ref="S795" r:id="rId1045" xr:uid="{52C5F51E-2F13-43BA-B37C-78FE891B305B}"/>
    <hyperlink ref="S796" r:id="rId1046" xr:uid="{3F34018B-C03B-4A44-9476-1A1219620F11}"/>
    <hyperlink ref="S797" r:id="rId1047" xr:uid="{E7A3879D-ED49-413F-BA1E-F3B1C13E95F5}"/>
    <hyperlink ref="S798" r:id="rId1048" xr:uid="{94A103D9-FDA7-4496-A7E4-6E1D50AF4C4F}"/>
    <hyperlink ref="S799" r:id="rId1049" xr:uid="{99B55836-4C06-4BD7-8925-A699E64FBCF8}"/>
    <hyperlink ref="S800" r:id="rId1050" xr:uid="{9FE2EBA5-9438-405F-80E1-817976F1C6FE}"/>
    <hyperlink ref="S801" r:id="rId1051" xr:uid="{23DEF915-ADC7-432A-BC68-5A4CAA2EBF6E}"/>
    <hyperlink ref="S802" r:id="rId1052" xr:uid="{AD5CD738-9292-4F58-909F-FB913A424867}"/>
    <hyperlink ref="S803" r:id="rId1053" xr:uid="{6001FE47-2527-4A3B-AE2A-2EC8AC2166AD}"/>
    <hyperlink ref="S804" r:id="rId1054" xr:uid="{4E076E48-4B71-4FE9-A80E-40473C200F8B}"/>
    <hyperlink ref="S805" r:id="rId1055" xr:uid="{A2208E29-51ED-4AA2-B02C-A2F5EE83E4C8}"/>
    <hyperlink ref="S806" r:id="rId1056" xr:uid="{E2CB50CD-30D2-41F7-9A4B-688628D65A07}"/>
    <hyperlink ref="S807" r:id="rId1057" xr:uid="{13710610-C626-4348-89F5-EC073FB44A49}"/>
    <hyperlink ref="S808" r:id="rId1058" xr:uid="{D53A7AFF-C96C-4072-BEDE-4567308F86AA}"/>
    <hyperlink ref="S809" r:id="rId1059" xr:uid="{D5AC8045-5819-46DA-BE89-B11657DFA1D4}"/>
    <hyperlink ref="S810" r:id="rId1060" xr:uid="{E592A443-D5A6-46EC-AB9D-02003F871CAD}"/>
    <hyperlink ref="S811" r:id="rId1061" xr:uid="{A4B98DAA-90CB-4A3E-B15D-2CA077B73238}"/>
    <hyperlink ref="S812" r:id="rId1062" xr:uid="{ECEA0E47-2175-4602-8B2E-DF7A775B1043}"/>
    <hyperlink ref="S813" r:id="rId1063" xr:uid="{DE6E0D6D-B483-4498-980F-B73CEEB930A0}"/>
    <hyperlink ref="S814" r:id="rId1064" xr:uid="{27D943F4-203B-4D62-9817-814F47FFDB42}"/>
    <hyperlink ref="S815" r:id="rId1065" xr:uid="{681C9C2E-5DAC-4AC7-AD9D-0B6C445D9BD7}"/>
    <hyperlink ref="S816" r:id="rId1066" xr:uid="{13D2D66C-82C2-4CAB-8A9E-16732D078FF8}"/>
    <hyperlink ref="S817" r:id="rId1067" xr:uid="{DF382376-60F6-4325-88A2-DB3846185958}"/>
    <hyperlink ref="S818" r:id="rId1068" xr:uid="{BCE2C1AD-CC35-4697-AB96-2773E61CEA75}"/>
    <hyperlink ref="S819" r:id="rId1069" xr:uid="{AA448736-93C1-4751-B194-DBABF3D55A57}"/>
    <hyperlink ref="S820" r:id="rId1070" xr:uid="{17BEB30E-16B9-40DD-9FB5-BF0EB323B5B9}"/>
    <hyperlink ref="S821" r:id="rId1071" xr:uid="{C5836F8E-09CB-480F-B5E7-A29A7EA8E986}"/>
    <hyperlink ref="S822" r:id="rId1072" xr:uid="{C79F61D2-09F0-45C9-8E72-ECC273548A08}"/>
    <hyperlink ref="S823" r:id="rId1073" xr:uid="{D2B1BC10-AF25-4A44-B90C-72463AA149AC}"/>
    <hyperlink ref="S824" r:id="rId1074" xr:uid="{B2B82C7A-BD4C-47EA-B70A-B26FBED02023}"/>
    <hyperlink ref="S825" r:id="rId1075" xr:uid="{5D10E920-633A-42BF-A87B-4D1F35D5BB39}"/>
    <hyperlink ref="S826" r:id="rId1076" xr:uid="{6389D466-C3E7-499C-B387-B0453B2EE12A}"/>
    <hyperlink ref="S827" r:id="rId1077" xr:uid="{4511A4BF-E239-4D91-B708-0F1005EA15DE}"/>
    <hyperlink ref="S828" r:id="rId1078" xr:uid="{8B0914F3-A32E-4F34-B279-3E576B6364F6}"/>
    <hyperlink ref="S829" r:id="rId1079" xr:uid="{BEC818EB-D88B-405C-A887-BC03DAB75673}"/>
    <hyperlink ref="S830" r:id="rId1080" xr:uid="{D802D59B-7B1E-47FA-A312-9272E93C03CF}"/>
    <hyperlink ref="S831" r:id="rId1081" xr:uid="{5E8FF01F-6B6C-4392-8477-08886A3E4BC0}"/>
    <hyperlink ref="S832" r:id="rId1082" xr:uid="{D52CB980-F185-4199-85B6-F4541C31BE04}"/>
    <hyperlink ref="S833" r:id="rId1083" xr:uid="{08CCF60A-C606-45E0-B84D-9BC5658CE606}"/>
    <hyperlink ref="S834" r:id="rId1084" xr:uid="{8897512E-EB5E-471C-B5DA-2267398E99F4}"/>
    <hyperlink ref="S835" r:id="rId1085" xr:uid="{26AA700D-E01D-4990-BC54-CA55D710DBC8}"/>
    <hyperlink ref="S836" r:id="rId1086" xr:uid="{447C8977-6705-41E5-860E-2F8FEAEBEFBA}"/>
    <hyperlink ref="S837" r:id="rId1087" xr:uid="{C1B6676A-DBAB-452C-9826-01E51B658806}"/>
    <hyperlink ref="S838" r:id="rId1088" xr:uid="{7FEABD01-BA85-4184-8A15-7C11CCA45204}"/>
    <hyperlink ref="S839" r:id="rId1089" xr:uid="{19B723DE-2AE1-48CC-AE4A-F37424EC4EB1}"/>
    <hyperlink ref="S840" r:id="rId1090" xr:uid="{3A768307-F6B9-4373-800A-5FFC98B71998}"/>
    <hyperlink ref="S841" r:id="rId1091" xr:uid="{B7373BDB-114D-4AC6-93C6-04E023DCE74F}"/>
    <hyperlink ref="S842" r:id="rId1092" xr:uid="{2825CB00-D419-4E41-9030-6DFA2DD95F53}"/>
    <hyperlink ref="S843" r:id="rId1093" xr:uid="{561815F6-8CE3-40A9-999F-7A544BF148A3}"/>
    <hyperlink ref="S844" r:id="rId1094" xr:uid="{1DA0C571-8AFF-4752-9E1A-7C682F29AF89}"/>
    <hyperlink ref="S845" r:id="rId1095" xr:uid="{7E25616D-48AF-42E8-95F4-8CD3121DBE96}"/>
    <hyperlink ref="S846" r:id="rId1096" xr:uid="{F226195E-16BB-44E2-BD9B-CB21FEDC7170}"/>
    <hyperlink ref="S847" r:id="rId1097" xr:uid="{B5BAC547-BB25-4331-AD22-2D180A145F7F}"/>
    <hyperlink ref="S848" r:id="rId1098" xr:uid="{B71E4F14-901C-4A12-A438-9CD02E062518}"/>
    <hyperlink ref="S849" r:id="rId1099" xr:uid="{D24E34D5-3BBD-4F32-9031-8473AC82C2B1}"/>
    <hyperlink ref="S850" r:id="rId1100" xr:uid="{7C1D801F-0D3E-4B3A-A989-DC8EFDEEE7B7}"/>
    <hyperlink ref="S851" r:id="rId1101" xr:uid="{14B325F7-44D2-4AB3-BE48-C3B85ECD5DF2}"/>
    <hyperlink ref="S852" r:id="rId1102" xr:uid="{69F428FC-D532-4636-B6E7-6A2AD30EE8C9}"/>
    <hyperlink ref="S853" r:id="rId1103" xr:uid="{598471D4-BE5C-4DAC-A055-E1E9885F714F}"/>
    <hyperlink ref="S854" r:id="rId1104" xr:uid="{FF6FEFD2-7455-446A-A945-93C2311EB550}"/>
    <hyperlink ref="S855" r:id="rId1105" xr:uid="{6C7DD570-4C6A-4C02-BA9A-F858A152D58A}"/>
    <hyperlink ref="S856" r:id="rId1106" xr:uid="{AAD8390D-4BC2-4340-AC6D-35DF7D9187C2}"/>
    <hyperlink ref="S857" r:id="rId1107" xr:uid="{2C62D79F-2B0B-4109-B6A6-C3C858A0AADE}"/>
    <hyperlink ref="S858" r:id="rId1108" xr:uid="{3126B45A-C785-4892-976D-50BD88AEC8D1}"/>
    <hyperlink ref="S859" r:id="rId1109" xr:uid="{4D44E413-AC17-483F-ACC1-FF6A738E5BD1}"/>
    <hyperlink ref="S860" r:id="rId1110" xr:uid="{01BDF2EB-56B3-49CE-8B86-08836717DE86}"/>
    <hyperlink ref="S861" r:id="rId1111" xr:uid="{970A2DCD-0330-498F-A818-95F8E59BA394}"/>
    <hyperlink ref="S862" r:id="rId1112" xr:uid="{6FD7A268-1C23-4B8F-9F10-EE865C10BC59}"/>
    <hyperlink ref="S863" r:id="rId1113" xr:uid="{D51BD193-69E6-4182-9F35-1DF37B95689C}"/>
    <hyperlink ref="S864" r:id="rId1114" xr:uid="{7F178FFE-9417-44C5-962C-A10C97CF0A98}"/>
    <hyperlink ref="S865" r:id="rId1115" xr:uid="{5426AF9B-A7C5-4DBC-B1CB-D4F2BE28B3FA}"/>
    <hyperlink ref="S866" r:id="rId1116" xr:uid="{D9E70D05-3791-4C6A-B51E-158D2C09C815}"/>
    <hyperlink ref="S867" r:id="rId1117" xr:uid="{1DF3B37B-8C8C-48C2-9425-81A8BF1BA1CC}"/>
    <hyperlink ref="S868" r:id="rId1118" xr:uid="{6E08DE24-1FB0-4035-92AA-53CF7EDDCD40}"/>
    <hyperlink ref="S869" r:id="rId1119" xr:uid="{48EE3F20-EE6D-4E1E-92EE-77D871FF49F9}"/>
    <hyperlink ref="S870" r:id="rId1120" xr:uid="{E496860C-280D-437D-B980-11A8D1E676CF}"/>
    <hyperlink ref="S871" r:id="rId1121" xr:uid="{44AF6CBB-16FC-40D3-9384-1B8CBD23AD34}"/>
    <hyperlink ref="S872" r:id="rId1122" xr:uid="{1FC265EA-A421-43F4-88F2-C1B00B094264}"/>
    <hyperlink ref="S873" r:id="rId1123" xr:uid="{B9347CB4-2219-4B18-B75D-D65EC7848C5F}"/>
    <hyperlink ref="S874" r:id="rId1124" xr:uid="{82E57027-32F4-48BF-A2BE-7173C3061CEE}"/>
    <hyperlink ref="S875" r:id="rId1125" xr:uid="{EDAB225F-D25F-4D2F-BA0A-AA4A165B5ED2}"/>
    <hyperlink ref="S876" r:id="rId1126" xr:uid="{315620B9-E5E0-44BF-BE3C-9C7BD379AA38}"/>
    <hyperlink ref="S877" r:id="rId1127" xr:uid="{E4AB6E7C-F712-4DAA-B42D-685C19C7A25C}"/>
    <hyperlink ref="S878" r:id="rId1128" xr:uid="{12BB0F3E-9639-4F2D-938C-87138E4D30A1}"/>
    <hyperlink ref="S879" r:id="rId1129" xr:uid="{A996F9A5-1DFF-430B-8963-ADE33E34CE5C}"/>
    <hyperlink ref="S880" r:id="rId1130" xr:uid="{5E8F6C5D-A589-4850-AFF2-250CCAEE6C02}"/>
    <hyperlink ref="S881" r:id="rId1131" xr:uid="{25DAE320-C8E9-4442-94A8-9917F0CCBD85}"/>
    <hyperlink ref="S882" r:id="rId1132" xr:uid="{02E7293F-00CB-4EC6-A6A7-36BA98324956}"/>
    <hyperlink ref="S883" r:id="rId1133" xr:uid="{3450F318-B178-4A5A-B401-9C1EA377E4AE}"/>
    <hyperlink ref="S884" r:id="rId1134" xr:uid="{BD48C1DF-4B40-4C54-9425-40DC063F464C}"/>
    <hyperlink ref="S885" r:id="rId1135" xr:uid="{473485D5-34B5-4532-9BF6-29733F52B588}"/>
    <hyperlink ref="S886" r:id="rId1136" xr:uid="{9D85FE95-3395-41DE-86BF-8562A0073AB6}"/>
    <hyperlink ref="S887" r:id="rId1137" xr:uid="{E703A164-83A4-401A-9870-F0468CF62F64}"/>
    <hyperlink ref="S888" r:id="rId1138" xr:uid="{953DA6C7-497B-45B7-BF2B-3FC35EFA2B82}"/>
    <hyperlink ref="S889" r:id="rId1139" xr:uid="{0D2F93C9-DE31-475E-B074-CF40A0495E0A}"/>
    <hyperlink ref="S890" r:id="rId1140" xr:uid="{FDF1E89E-AF9F-4C6E-9DB9-AED76602013E}"/>
    <hyperlink ref="S891" r:id="rId1141" xr:uid="{0F70985E-30AA-45BA-A49F-E13C6BBBFB01}"/>
    <hyperlink ref="S892" r:id="rId1142" xr:uid="{0C4D4662-CD16-4B9D-97DE-16EF95D2B6EF}"/>
    <hyperlink ref="S893" r:id="rId1143" xr:uid="{1ED27844-4201-497F-9F19-331D6421C7BF}"/>
    <hyperlink ref="S894" r:id="rId1144" xr:uid="{D156F8D0-2E08-4E69-A925-B003199C233F}"/>
    <hyperlink ref="S895" r:id="rId1145" xr:uid="{75EFC777-07B1-46C2-977A-C88B1103225B}"/>
    <hyperlink ref="S896" r:id="rId1146" xr:uid="{176C1F24-2FE7-42A5-BBEB-F4734ABE5979}"/>
    <hyperlink ref="S897" r:id="rId1147" xr:uid="{4ED99572-A1A4-4BE5-80E1-F59C274549DD}"/>
    <hyperlink ref="S898" r:id="rId1148" xr:uid="{419C4F6E-4832-419A-8961-A40AABE0302A}"/>
    <hyperlink ref="S899" r:id="rId1149" xr:uid="{FB78D286-900E-45F4-AE51-9364EA8C41D4}"/>
    <hyperlink ref="S900" r:id="rId1150" xr:uid="{CBED752E-3741-42F1-96B8-8EB1E979E2E9}"/>
    <hyperlink ref="S901" r:id="rId1151" xr:uid="{F7E9E5AE-FA45-49B7-80BD-CB6595967B27}"/>
    <hyperlink ref="S902" r:id="rId1152" xr:uid="{D2747D0C-558B-431C-A80E-598DF8504549}"/>
    <hyperlink ref="S903" r:id="rId1153" xr:uid="{F29CB4FC-E7F6-4459-B80D-CC513A0AB7F5}"/>
    <hyperlink ref="S904" r:id="rId1154" xr:uid="{F75CF3B8-29E7-45FC-8C95-734E62EA98ED}"/>
    <hyperlink ref="S905" r:id="rId1155" xr:uid="{878D2F64-413E-4A5B-8A5A-B3780341E35C}"/>
    <hyperlink ref="S906" r:id="rId1156" xr:uid="{04205B30-9C66-4CDB-BA57-D9C4B72A3A7D}"/>
    <hyperlink ref="S907" r:id="rId1157" xr:uid="{875A3B63-9F43-4792-96B0-931A37FECFCD}"/>
    <hyperlink ref="S908" r:id="rId1158" xr:uid="{931368F7-98B1-4E36-A767-303E9A5BD3AC}"/>
    <hyperlink ref="S909" r:id="rId1159" xr:uid="{A2803CF5-8541-4BCF-8C3D-91C4C71453DB}"/>
    <hyperlink ref="S910" r:id="rId1160" xr:uid="{E0441CA2-A8C4-4500-A068-5452F1F53614}"/>
    <hyperlink ref="S911" r:id="rId1161" xr:uid="{084A24D4-B073-419C-920B-A418DDB410D5}"/>
    <hyperlink ref="S912" r:id="rId1162" xr:uid="{48D07871-7B8C-4574-9E77-DD192D6C5A46}"/>
    <hyperlink ref="S913" r:id="rId1163" xr:uid="{489BD495-EAEA-40A5-9163-E3D549AE5AA6}"/>
    <hyperlink ref="S914" r:id="rId1164" xr:uid="{CADC2017-0E0B-48C3-91D7-144927731E64}"/>
    <hyperlink ref="S915" r:id="rId1165" xr:uid="{040508B4-2C44-4179-8DA1-B28748E99401}"/>
    <hyperlink ref="S916" r:id="rId1166" xr:uid="{2F4778A5-2E49-43B0-89EB-22AE367F1FCB}"/>
    <hyperlink ref="S917" r:id="rId1167" xr:uid="{0DC4F1B6-BC2C-4233-8D76-78A462A818A6}"/>
    <hyperlink ref="S918" r:id="rId1168" xr:uid="{1A99D1FE-DE37-4F20-82FD-C2EAE7EE964B}"/>
    <hyperlink ref="S919" r:id="rId1169" xr:uid="{6FE2EAE1-D8D1-4B36-A0D6-9E0E21436142}"/>
    <hyperlink ref="S920" r:id="rId1170" xr:uid="{E948CAD1-E4BD-4E52-A23E-21D0D337FFD6}"/>
    <hyperlink ref="S921" r:id="rId1171" xr:uid="{D1A7CCAB-AC7B-4DD4-ACA8-6C3F1F14FE51}"/>
    <hyperlink ref="S922" r:id="rId1172" xr:uid="{CBB8F92D-BA8E-470B-AE3E-C2962237D130}"/>
    <hyperlink ref="S923" r:id="rId1173" xr:uid="{A4168407-62B2-4CC3-AB86-62103EE5770E}"/>
    <hyperlink ref="S924" r:id="rId1174" xr:uid="{F4BFBD1E-A242-44D5-8CCD-CEFF00745DF0}"/>
    <hyperlink ref="S925" r:id="rId1175" xr:uid="{954F50C4-FF6E-403D-8C4E-51E44335A453}"/>
    <hyperlink ref="S926" r:id="rId1176" xr:uid="{04ABBDC9-1A87-45C6-9C88-5E6A67D62504}"/>
    <hyperlink ref="S927" r:id="rId1177" xr:uid="{4FFC0DB2-A667-493C-B410-8850857DEB3A}"/>
    <hyperlink ref="S928" r:id="rId1178" xr:uid="{9247A98C-32CE-488F-8ADD-7B4F78AD802D}"/>
    <hyperlink ref="S929" r:id="rId1179" xr:uid="{DBD3A8B0-667C-4429-BBCB-386BF187AA9E}"/>
    <hyperlink ref="S930" r:id="rId1180" xr:uid="{1683432B-37F9-4B60-A579-6137F89B6DE8}"/>
    <hyperlink ref="S931" r:id="rId1181" xr:uid="{6C50E672-180D-4E02-9F34-C45DE06E7C2D}"/>
    <hyperlink ref="S932" r:id="rId1182" xr:uid="{B40A89F1-3481-40A4-9857-9FBBB3B1CBDC}"/>
    <hyperlink ref="S933" r:id="rId1183" xr:uid="{3E354FE0-DFA1-429D-BDA8-36BC856CFF2B}"/>
    <hyperlink ref="S934" r:id="rId1184" xr:uid="{0519124E-19B3-4ABC-899D-B3ADD1656E00}"/>
    <hyperlink ref="S935" r:id="rId1185" xr:uid="{70C56971-726B-4ABF-BF97-08D3B0FCA625}"/>
    <hyperlink ref="S936" r:id="rId1186" xr:uid="{57025F3E-2207-4D77-BAFF-D837F619B38F}"/>
    <hyperlink ref="S937" r:id="rId1187" xr:uid="{5A12F527-D167-4FEE-907B-A50CBF179E06}"/>
    <hyperlink ref="S938" r:id="rId1188" xr:uid="{4D2C0593-2387-412F-AC22-EA631DD6BC2F}"/>
    <hyperlink ref="S939" r:id="rId1189" xr:uid="{4EC4B0C1-7E39-4343-8AA0-DAAB9AD1859F}"/>
    <hyperlink ref="S940" r:id="rId1190" xr:uid="{337015D9-2456-481C-A50E-C74C9413A1BB}"/>
    <hyperlink ref="S941" r:id="rId1191" xr:uid="{CA3F6E70-4D8B-4947-B980-3E394596F0BA}"/>
    <hyperlink ref="S942" r:id="rId1192" xr:uid="{ABFA9503-F7EC-445D-9A4A-746B4E9FB4BE}"/>
    <hyperlink ref="S943" r:id="rId1193" xr:uid="{3F062762-EE01-4457-9F70-DEF614572C53}"/>
    <hyperlink ref="S944" r:id="rId1194" xr:uid="{19DAD750-A911-461F-8790-AAA91BB14DF5}"/>
    <hyperlink ref="S945" r:id="rId1195" xr:uid="{3F6005A2-6E3A-4A4A-AEA3-F29AE6E9A9A9}"/>
    <hyperlink ref="S946" r:id="rId1196" xr:uid="{BAACBD2A-326E-4464-A40E-DA98699B9452}"/>
    <hyperlink ref="S947" r:id="rId1197" xr:uid="{E28675A1-ABC4-4E0B-8BC1-6C69CD011955}"/>
    <hyperlink ref="S948" r:id="rId1198" xr:uid="{CD5147B9-8DAC-4CE1-8C12-6448104CF80E}"/>
    <hyperlink ref="S949" r:id="rId1199" xr:uid="{4BE4622F-640E-43A0-A58F-2AE31C885A21}"/>
    <hyperlink ref="S950" r:id="rId1200" xr:uid="{DFDADD54-8BBB-4F2E-B960-D32E3210FB45}"/>
    <hyperlink ref="S951" r:id="rId1201" xr:uid="{071EE3DF-4840-46FF-9513-21B31CBFE3F1}"/>
    <hyperlink ref="S952" r:id="rId1202" xr:uid="{7AFB1FFE-4CA6-48BF-AAF1-F276D8CD440C}"/>
    <hyperlink ref="S953" r:id="rId1203" xr:uid="{08FEB62A-0BCE-41B8-AA53-CF74A9DE5840}"/>
    <hyperlink ref="S954" r:id="rId1204" xr:uid="{5CDC5EED-C958-4169-8122-95A5CBFE68C9}"/>
    <hyperlink ref="S955" r:id="rId1205" xr:uid="{A546CBA6-50E6-4C9E-9320-E321C367FA3E}"/>
    <hyperlink ref="S956" r:id="rId1206" xr:uid="{6A3CC720-AAAC-46DF-B288-81D43AB58C9A}"/>
    <hyperlink ref="S957" r:id="rId1207" xr:uid="{A3DAE986-FDAA-441E-B0FD-923A67AD073E}"/>
    <hyperlink ref="S958" r:id="rId1208" xr:uid="{633D6246-C047-4981-9E3B-9249A3408F71}"/>
    <hyperlink ref="S972" r:id="rId1209" xr:uid="{FC0864DB-10C9-4A5E-8C33-EDFFC0B749C7}"/>
    <hyperlink ref="S964" r:id="rId1210" xr:uid="{03C91ECA-89B6-4CA1-B7D6-95D36D53C9B9}"/>
    <hyperlink ref="S962" r:id="rId1211" xr:uid="{A771B616-75DA-4E62-88EB-D9C032FCB17F}"/>
    <hyperlink ref="S961" r:id="rId1212" xr:uid="{368E6F78-7523-477F-A9B7-578A910F8970}"/>
    <hyperlink ref="S959" r:id="rId1213" xr:uid="{F23D42D4-E316-4E3F-82F0-9A8EC5AA5852}"/>
    <hyperlink ref="S987" r:id="rId1214" xr:uid="{071DC0C7-03D7-4024-9F20-675613017AB7}"/>
    <hyperlink ref="S971" r:id="rId1215" xr:uid="{3AE21C51-12E2-46AD-AFDC-24E0FC3B3247}"/>
    <hyperlink ref="S973" r:id="rId1216" xr:uid="{390742AC-7EDD-47A0-A5FF-89E80F6EDD8B}"/>
    <hyperlink ref="S975" r:id="rId1217" xr:uid="{402B70EF-A297-4349-83C0-80FCF0494AB2}"/>
    <hyperlink ref="S974" r:id="rId1218" xr:uid="{D8893758-9F48-47F0-8661-4F02225A904E}"/>
    <hyperlink ref="S968" r:id="rId1219" xr:uid="{F60814B6-A379-4A83-B808-2271B8674A81}"/>
    <hyperlink ref="S960" r:id="rId1220" xr:uid="{3CC73672-6372-45D5-B9E9-DA5E53388A97}"/>
    <hyperlink ref="S970" r:id="rId1221" xr:uid="{E11966A9-CEB0-4477-8F1A-C3630F86040F}"/>
    <hyperlink ref="S976" r:id="rId1222" xr:uid="{D4C9BA3B-BF04-4B16-8839-721F2DFFFD31}"/>
    <hyperlink ref="S967" r:id="rId1223" xr:uid="{DEA71402-323D-4985-9678-E119E0644C23}"/>
    <hyperlink ref="S969" r:id="rId1224" xr:uid="{6D0D2715-72B8-41D4-8D66-B3911C806AF6}"/>
    <hyperlink ref="S966" r:id="rId1225" xr:uid="{F93C7E75-9B7E-4D13-8F9C-0BF704048082}"/>
    <hyperlink ref="S965" r:id="rId1226" xr:uid="{ED534E65-6A5D-4954-AFE4-7A6AFD414777}"/>
    <hyperlink ref="S978" r:id="rId1227" xr:uid="{1FFFEE7E-2DC2-4F74-87CF-1BEB8162591B}"/>
    <hyperlink ref="S979" r:id="rId1228" xr:uid="{94B30D8A-9D97-4B97-8D14-62DF86DFBBC6}"/>
    <hyperlink ref="S980" r:id="rId1229" xr:uid="{239A0F19-AE35-410B-8697-211B3E3598BB}"/>
    <hyperlink ref="S986" r:id="rId1230" xr:uid="{47D8492A-E3CD-4271-999A-35082844C198}"/>
    <hyperlink ref="S988" r:id="rId1231" xr:uid="{7DD33F29-F649-4A3B-87E5-C761C8FE552D}"/>
    <hyperlink ref="S984" r:id="rId1232" xr:uid="{A7378338-CF85-483F-9A59-DDF252D1B6BE}"/>
    <hyperlink ref="S982" r:id="rId1233" xr:uid="{0E1CFB08-916D-43D0-8BAD-6B23812BB176}"/>
    <hyperlink ref="S989" r:id="rId1234" xr:uid="{7F8887A6-27C8-4043-B78A-B18BF98F0BF8}"/>
    <hyperlink ref="S990" r:id="rId1235" xr:uid="{FFB177FC-666F-4694-8570-B6010F5220FB}"/>
    <hyperlink ref="S983" r:id="rId1236" xr:uid="{AA0C5B1A-5CE9-479B-AABE-7871B36858CC}"/>
    <hyperlink ref="S981" r:id="rId1237" xr:uid="{E136BAE6-DC0D-4FB8-873E-FBFCF673CF10}"/>
    <hyperlink ref="S977" r:id="rId1238" xr:uid="{C645D367-965E-4538-B6FA-B6E82026C845}"/>
    <hyperlink ref="S985" r:id="rId1239" xr:uid="{B7EA1797-E674-4E8A-A9F4-B4550CF847B0}"/>
    <hyperlink ref="S963" r:id="rId1240" xr:uid="{06D90FF5-A3CC-4656-AC34-20DD55D489F6}"/>
    <hyperlink ref="S991" r:id="rId1241" xr:uid="{52466E5A-36BA-41AB-9DB8-99CA99A8DA39}"/>
    <hyperlink ref="S992" r:id="rId1242" xr:uid="{0BF474F5-F2B9-4560-9F41-346B91E884D6}"/>
    <hyperlink ref="S993" r:id="rId1243" xr:uid="{F35EB1BD-AE33-47B1-87CE-C88A56E59F91}"/>
    <hyperlink ref="S994" r:id="rId1244" xr:uid="{C716C1F0-C28B-4CE3-AE81-5E176CB36EDD}"/>
    <hyperlink ref="V294" r:id="rId1245" xr:uid="{DB2545CD-F40C-46CE-A832-B3918D65BFEB}"/>
    <hyperlink ref="V350" r:id="rId1246" xr:uid="{B05E3B91-199B-41BF-93C9-A92F75985A68}"/>
    <hyperlink ref="V518" r:id="rId1247" xr:uid="{44FB2775-A491-4F69-B036-5989A7D793B1}"/>
    <hyperlink ref="V487" r:id="rId1248" xr:uid="{D59EC60A-B27F-469A-8332-2AE9DD319B28}"/>
    <hyperlink ref="V475" r:id="rId1249" xr:uid="{518E6959-CFD5-49D7-8048-C88D18F03FD5}"/>
    <hyperlink ref="V282" r:id="rId1250" xr:uid="{73078413-1E60-4096-ADA0-23AA21BA39BB}"/>
    <hyperlink ref="V259" r:id="rId1251" xr:uid="{26BB799A-C39D-418D-BB8B-0A26FBB15F16}"/>
    <hyperlink ref="V303" r:id="rId1252" xr:uid="{699436C1-FA11-4BA7-BC1B-16BB784190E9}"/>
    <hyperlink ref="V243" r:id="rId1253" xr:uid="{4ED7EFD5-32AD-445D-9484-54ADA4BF84BE}"/>
    <hyperlink ref="V473" r:id="rId1254" xr:uid="{E7E13FE9-D7C2-42BC-845E-CBE619F2E222}"/>
    <hyperlink ref="V260" r:id="rId1255" xr:uid="{7D710111-4E11-4792-9FBD-B071330E1D77}"/>
    <hyperlink ref="V527" r:id="rId1256" xr:uid="{5C518731-B8F4-4ED1-B15D-3D4EEB917B5C}"/>
    <hyperlink ref="V272" r:id="rId1257" xr:uid="{B6A95DCE-1AB5-4C18-9C02-378A408D9D47}"/>
    <hyperlink ref="V238" r:id="rId1258" xr:uid="{9686B483-6950-4103-B558-1EA1C894AFA1}"/>
    <hyperlink ref="V242" r:id="rId1259" xr:uid="{73CD50AF-A1B5-4FEB-BA7D-060D32D4C2AE}"/>
    <hyperlink ref="V441" r:id="rId1260" xr:uid="{0DAB26EA-EEE2-48AD-BC86-16A934ABDEE5}"/>
    <hyperlink ref="V513" r:id="rId1261" xr:uid="{542735EB-D562-4830-A12F-A7D083F3D7B4}"/>
    <hyperlink ref="V301" r:id="rId1262" xr:uid="{0B28A923-E0C7-4D0F-A25C-3DA80503786A}"/>
    <hyperlink ref="V320" r:id="rId1263" xr:uid="{C5B581CE-1CFE-4EC1-8898-68FAC1FDB0A5}"/>
    <hyperlink ref="V506" r:id="rId1264" xr:uid="{2098CA5C-B2A3-46DF-B9ED-F54026834080}"/>
    <hyperlink ref="V322" r:id="rId1265" xr:uid="{DBB2DF79-7083-41E7-8D72-DEE8A99C572A}"/>
    <hyperlink ref="V247" r:id="rId1266" xr:uid="{631A5944-F24B-474D-8FCE-43D36DAAB25C}"/>
    <hyperlink ref="V297" r:id="rId1267" xr:uid="{F33F5D14-51F0-49DC-8018-BB1B3E2898E5}"/>
    <hyperlink ref="V482" r:id="rId1268" xr:uid="{3C7A18E5-2DA7-4055-83C0-52C3FC2E57F0}"/>
    <hyperlink ref="V387" r:id="rId1269" xr:uid="{25918A46-3C97-49B3-91A4-1BF01AA735B9}"/>
    <hyperlink ref="V447" r:id="rId1270" xr:uid="{C1408285-A68F-459F-BE2C-244272356CC7}"/>
    <hyperlink ref="V268" r:id="rId1271" xr:uid="{F4DAA66E-562B-4367-B357-F49C3F83E55B}"/>
    <hyperlink ref="V335" r:id="rId1272" xr:uid="{A4857DBB-9F90-4383-AED5-4EE058952802}"/>
    <hyperlink ref="V351" r:id="rId1273" xr:uid="{244948AE-9699-4B53-9140-8BBCBC9A94C9}"/>
    <hyperlink ref="V270" r:id="rId1274" xr:uid="{09B76744-E04B-4ACD-B00B-FBA7050279D7}"/>
    <hyperlink ref="V542" r:id="rId1275" xr:uid="{838560CF-B2FD-4C8D-97D9-1D822CA9451D}"/>
    <hyperlink ref="V404" r:id="rId1276" xr:uid="{B6904C9B-27AB-41C4-8DFC-A70C1D362847}"/>
    <hyperlink ref="V466" r:id="rId1277" xr:uid="{D4B580C2-1DA6-4778-81EB-9D2E35EB44CB}"/>
    <hyperlink ref="V402" r:id="rId1278" xr:uid="{31D202E7-33C4-4426-8BF3-4E2BE2053A16}"/>
    <hyperlink ref="V330" r:id="rId1279" xr:uid="{D290CFC4-E22A-48FB-A422-347BAA20D645}"/>
    <hyperlink ref="V449" r:id="rId1280" xr:uid="{0483270E-FE11-4533-8983-88912C8DF6E7}"/>
    <hyperlink ref="V451" r:id="rId1281" xr:uid="{B07D09AB-4E2B-441B-A432-E766CFC383E8}"/>
    <hyperlink ref="V470" r:id="rId1282" xr:uid="{69DE1CD2-3649-4B1A-AF7A-968AA67492B4}"/>
    <hyperlink ref="V361" r:id="rId1283" xr:uid="{33CF6BA5-8EE4-4166-9940-0845F335571B}"/>
    <hyperlink ref="V483" r:id="rId1284" xr:uid="{BCCA5E79-FD02-4BFD-83BE-EAE9953DFA1B}"/>
    <hyperlink ref="V256" r:id="rId1285" xr:uid="{AD49E4F8-46FC-4E73-9179-9CECCAA200C0}"/>
    <hyperlink ref="V472" r:id="rId1286" xr:uid="{77D56E50-5358-4325-AEFD-D8D081D668C0}"/>
    <hyperlink ref="V425" r:id="rId1287" xr:uid="{A9BB3F72-53CC-423C-978E-483E214A2D64}"/>
    <hyperlink ref="V412" r:id="rId1288" xr:uid="{C7EE5117-778A-482E-9003-C144AE68E36D}"/>
    <hyperlink ref="V486" r:id="rId1289" xr:uid="{2B8907AE-91B1-4129-A86B-B12D388D7FCD}"/>
    <hyperlink ref="V319" r:id="rId1290" xr:uid="{071DEA5F-5797-49E8-8639-B2AB98D9266E}"/>
    <hyperlink ref="V431" r:id="rId1291" xr:uid="{754DE0AB-C290-47C5-9A92-8CD4339B3B2A}"/>
    <hyperlink ref="V244" r:id="rId1292" xr:uid="{2FEEAD1E-D42C-4CFC-9EDA-303E99B345C8}"/>
    <hyperlink ref="V408" r:id="rId1293" xr:uid="{6CD3108F-971D-4376-B38E-E080C18F2E9A}"/>
    <hyperlink ref="V863" r:id="rId1294" xr:uid="{2D240050-172C-4ABC-B25F-2962A45823D6}"/>
    <hyperlink ref="V481" r:id="rId1295" xr:uid="{85E74BF8-D26C-4315-880D-C4CD846A9113}"/>
    <hyperlink ref="V520" r:id="rId1296" xr:uid="{C3058BD6-90F3-4A31-AFBF-9DD961A2EB77}"/>
    <hyperlink ref="V306" r:id="rId1297" xr:uid="{B5F02125-6D22-44E0-8657-C05CDEFAFA01}"/>
    <hyperlink ref="V440" r:id="rId1298" xr:uid="{0951FEFC-E9BF-42D8-8B26-D27D1E9470A8}"/>
    <hyperlink ref="V439" r:id="rId1299" xr:uid="{3566FAB8-F8A5-4F38-A843-3D50BDBA8A36}"/>
    <hyperlink ref="V305" r:id="rId1300" xr:uid="{9403C3E2-CB8E-4FF7-A51F-EF681BF516A1}"/>
    <hyperlink ref="V342" r:id="rId1301" xr:uid="{D09BCE03-AC97-42EA-9177-4BC3BFE5E5CF}"/>
    <hyperlink ref="V314" r:id="rId1302" xr:uid="{644AF4C5-374E-4B72-BBA7-BDA31A2C1900}"/>
    <hyperlink ref="V336" r:id="rId1303" xr:uid="{A96D732B-B1E5-4A23-992A-C5CF338D34F8}"/>
    <hyperlink ref="V308" r:id="rId1304" xr:uid="{85A473FD-1435-418F-8061-B8D12857FB9A}"/>
    <hyperlink ref="V307" r:id="rId1305" xr:uid="{79D21A9A-1DEB-4C9A-9C48-4EF699202ABD}"/>
    <hyperlink ref="V338" r:id="rId1306" xr:uid="{48156FC6-1F52-4FB5-8B76-9FAD7E8B1AD6}"/>
    <hyperlink ref="V400" r:id="rId1307" xr:uid="{5AD71546-86AB-45BC-8111-8BD880973F89}"/>
    <hyperlink ref="V403" r:id="rId1308" xr:uid="{4D28CDB8-A509-46E3-A188-B6E3C36B2E42}"/>
    <hyperlink ref="V323" r:id="rId1309" xr:uid="{207FDC0D-8AE1-4C8C-9848-31BFA3B75D47}"/>
    <hyperlink ref="V326" r:id="rId1310" xr:uid="{9F466134-F24E-4A31-B87F-A6FEC5529CE6}"/>
    <hyperlink ref="V401" r:id="rId1311" xr:uid="{4188F711-49E1-4AD3-AEBE-A6573A7795DE}"/>
    <hyperlink ref="V343" r:id="rId1312" xr:uid="{9B4690CE-0AB5-4E34-A06A-817109BBA88F}"/>
    <hyperlink ref="V250" r:id="rId1313" xr:uid="{7BAEE63B-560F-448D-A06A-B376D264AB43}"/>
    <hyperlink ref="V334" r:id="rId1314" xr:uid="{D92444FA-7F16-4629-B9A4-F74999E2E39F}"/>
    <hyperlink ref="V269" r:id="rId1315" xr:uid="{7071BB90-4971-4435-A348-9E34A08DD6E1}"/>
    <hyperlink ref="V304" r:id="rId1316" xr:uid="{49AB9BC6-AA3F-4903-A91C-AF67D3841284}"/>
    <hyperlink ref="V239" r:id="rId1317" xr:uid="{1C6DDC89-E4CC-48A3-85E3-2C719BD8123D}"/>
    <hyperlink ref="V237" r:id="rId1318" xr:uid="{60482288-0ED7-43D2-8F3C-2A08D61CCDB9}"/>
    <hyperlink ref="V317" r:id="rId1319" xr:uid="{55954AB8-F6A6-4582-A863-97AD1C000777}"/>
    <hyperlink ref="V252" r:id="rId1320" xr:uid="{580C9CA3-6D42-4EF7-A8D9-CFA5E12B07AB}"/>
    <hyperlink ref="V295" r:id="rId1321" xr:uid="{0441A4F4-3FDD-45E0-9FFE-EC3A8520A535}"/>
    <hyperlink ref="V267" r:id="rId1322" xr:uid="{3CC11D90-649E-48AE-9037-E24F850E91BA}"/>
    <hyperlink ref="V396" r:id="rId1323" xr:uid="{423556B3-97FF-42FF-9AE9-FA685763C8E9}"/>
    <hyperlink ref="V386" r:id="rId1324" xr:uid="{B3ADBB8B-F1B9-466B-AAB5-51ABE067B77C}"/>
    <hyperlink ref="V348" r:id="rId1325" xr:uid="{2C2A2D24-CF93-449F-9B75-5DB708BA31E9}"/>
    <hyperlink ref="V344" r:id="rId1326" xr:uid="{5C52C3B8-AD82-47B0-BBF2-0ACFE347E1CA}"/>
    <hyperlink ref="V388" r:id="rId1327" xr:uid="{A44FCFD4-4DDD-414F-B061-1DE3E89FBC76}"/>
    <hyperlink ref="V500" r:id="rId1328" xr:uid="{69FFF8BF-8736-4790-9731-09B2E089BCC7}"/>
    <hyperlink ref="V508" r:id="rId1329" xr:uid="{E5F2729D-6B57-414E-A278-39FA635A7BF6}"/>
    <hyperlink ref="V495" r:id="rId1330" xr:uid="{84F23A35-3E46-41E2-9F91-D7781B698F88}"/>
    <hyperlink ref="V261" r:id="rId1331" xr:uid="{309030BB-3E8D-4F15-86DA-7C5B5193759F}"/>
    <hyperlink ref="V345" r:id="rId1332" xr:uid="{56265038-43C5-441F-9CC5-8A170426C1EF}"/>
    <hyperlink ref="V471" r:id="rId1333" xr:uid="{EE0F03D1-38C6-46F3-B7CD-15C32C3086A6}"/>
    <hyperlink ref="V392" r:id="rId1334" xr:uid="{3F2F4AC5-F597-45E9-BE0A-6F522DD39AD7}"/>
    <hyperlink ref="V389" r:id="rId1335" xr:uid="{AE1F8F47-0790-4723-8411-EAEC6FDC1855}"/>
    <hyperlink ref="V375" r:id="rId1336" xr:uid="{B70635F7-2797-4A1D-A85E-1EA7677256D8}"/>
    <hyperlink ref="V541" r:id="rId1337" xr:uid="{B3DAAA31-7D60-4205-9CAA-ECAF48A03123}"/>
    <hyperlink ref="V258" r:id="rId1338" xr:uid="{2465C359-80EB-4198-98DD-049C5EC8106D}"/>
    <hyperlink ref="V393" r:id="rId1339" xr:uid="{EDC64CDD-3402-4E15-ABE2-C4DA5BC533D7}"/>
    <hyperlink ref="V480" r:id="rId1340" xr:uid="{0CB6F1E7-4E0D-450C-ACAB-96EDBD8D5852}"/>
    <hyperlink ref="V300" r:id="rId1341" xr:uid="{81D4F0E7-9072-4B23-B899-6A3054345B60}"/>
    <hyperlink ref="V503" r:id="rId1342" xr:uid="{FF0B011D-DEF5-444E-8047-FF1FF15353A9}"/>
    <hyperlink ref="V504" r:id="rId1343" xr:uid="{420399E0-0D09-4E87-80BA-7B031E6CC55B}"/>
    <hyperlink ref="V469" r:id="rId1344" xr:uid="{1B23B91A-59CB-45FA-BD38-C726168BDF33}"/>
    <hyperlink ref="V405" r:id="rId1345" xr:uid="{E08B4DDB-44CE-4849-9A30-DEF5F9342D75}"/>
    <hyperlink ref="V528" r:id="rId1346" xr:uid="{0D108134-9B82-4093-9DF8-7C50E28D0584}"/>
    <hyperlink ref="V277" r:id="rId1347" xr:uid="{46CEC5FD-5251-4B56-BC15-17C2DE221D79}"/>
    <hyperlink ref="V476" r:id="rId1348" xr:uid="{4913A48D-2CE2-4C37-AB6C-55446020B1FA}"/>
    <hyperlink ref="V276" r:id="rId1349" xr:uid="{3BCE7707-3586-4ADE-9FD6-F5875190F9E8}"/>
    <hyperlink ref="V311" r:id="rId1350" xr:uid="{88D376F6-31E0-407A-88FE-66D206B11625}"/>
    <hyperlink ref="V407" r:id="rId1351" xr:uid="{89BA8713-A7E6-4E89-BFD6-FF6B5B0361D4}"/>
    <hyperlink ref="V310" r:id="rId1352" xr:uid="{44BE9EB8-3240-4AD6-AF91-4852955A5583}"/>
    <hyperlink ref="V299" r:id="rId1353" xr:uid="{A88D029B-71A1-469A-A4B7-516261FCB628}"/>
    <hyperlink ref="V540" r:id="rId1354" xr:uid="{9573905E-DAF0-42DF-8B9C-AE2AED010FCF}"/>
    <hyperlink ref="V505" r:id="rId1355" xr:uid="{5DE16A99-D3FC-44FC-8048-FFB68BE2F335}"/>
    <hyperlink ref="V374" r:id="rId1356" xr:uid="{A3425B42-4D1B-485E-BCE7-DC50BC6538BA}"/>
    <hyperlink ref="V468" r:id="rId1357" xr:uid="{CAEEC858-6878-4DDB-8D99-7F06048AF7DE}"/>
    <hyperlink ref="V331" r:id="rId1358" xr:uid="{DEBC061D-6C38-454F-8FD3-CFFDFEE0CFDA}"/>
    <hyperlink ref="V248" r:id="rId1359" xr:uid="{C3687CA1-5DC9-4586-983D-7A6DD67EE71A}"/>
    <hyperlink ref="V347" r:id="rId1360" xr:uid="{1E87C490-D735-4A54-B9F1-3A03EBAF1A0E}"/>
    <hyperlink ref="V459" r:id="rId1361" xr:uid="{A4269CD0-34C6-4C69-B3E0-DB625E38302B}"/>
    <hyperlink ref="V391" r:id="rId1362" xr:uid="{24B241D0-1AF2-4923-986E-3B0E9DFBCFA1}"/>
    <hyperlink ref="V264" r:id="rId1363" xr:uid="{C59F96B6-3489-42F9-8FF2-593AADBB4B2C}"/>
    <hyperlink ref="V414" r:id="rId1364" xr:uid="{2F4A4105-E275-4C0C-9A04-AD1CD74264D0}"/>
    <hyperlink ref="V445" r:id="rId1365" xr:uid="{B9C8BCF1-BC3B-4B66-BAFB-5556D670FBE6}"/>
    <hyperlink ref="V488" r:id="rId1366" xr:uid="{A1993684-8195-49AC-B3DE-F309CA7829B3}"/>
    <hyperlink ref="V236" r:id="rId1367" xr:uid="{809057A4-AC7A-47C7-9878-337A5B9CA0E1}"/>
    <hyperlink ref="V399" r:id="rId1368" xr:uid="{95645030-EA32-48A8-A2AB-B39FE2AEE1D0}"/>
    <hyperlink ref="V349" r:id="rId1369" xr:uid="{DB9DCE08-5A0D-4466-8578-B3660742D588}"/>
    <hyperlink ref="V275" r:id="rId1370" xr:uid="{12061684-6829-4D38-8855-312D3E31BE24}"/>
    <hyperlink ref="V274" r:id="rId1371" xr:uid="{3650144A-7B2F-4373-A556-9B19E590D62C}"/>
    <hyperlink ref="V467" r:id="rId1372" xr:uid="{21829F54-8C5F-4C31-A5BD-60F34C5FD3CF}"/>
    <hyperlink ref="V318" r:id="rId1373" xr:uid="{04AC767D-DAD5-45EE-A2BC-796754737171}"/>
    <hyperlink ref="V496" r:id="rId1374" xr:uid="{764DEBFA-9795-4B1B-B911-68EA89163006}"/>
    <hyperlink ref="V453" r:id="rId1375" xr:uid="{8BAFFE3D-1D14-4ACB-A518-A8781CB56CD8}"/>
    <hyperlink ref="V544" r:id="rId1376" xr:uid="{372831B4-EF53-4958-884F-908DEF9DCC0A}"/>
    <hyperlink ref="V397" r:id="rId1377" xr:uid="{FE28DD7E-2F40-47EE-9100-1D588A7FE707}"/>
    <hyperlink ref="V455" r:id="rId1378" xr:uid="{689F1B64-CEFF-4DEF-93F4-C5948FDB2183}"/>
    <hyperlink ref="V512" r:id="rId1379" xr:uid="{86021792-5E24-481E-9196-FBF7FC17E5C5}"/>
    <hyperlink ref="V523" r:id="rId1380" xr:uid="{34B8B1E5-A741-423C-A382-439780D90C19}"/>
    <hyperlink ref="V325" r:id="rId1381" xr:uid="{D9E49A31-3DE2-4624-A1AD-B4B6DF03BEB8}"/>
    <hyperlink ref="V377" r:id="rId1382" xr:uid="{463CE1A9-1741-4735-A647-058E1B49A769}"/>
    <hyperlink ref="V337" r:id="rId1383" xr:uid="{78CB489D-D9ED-46B7-BFA6-F8CF7B2EF9FB}"/>
    <hyperlink ref="V413" r:id="rId1384" xr:uid="{AEC39084-6004-4B35-ADD2-B6E2C4F7BEBD}"/>
    <hyperlink ref="V514" r:id="rId1385" xr:uid="{4F582ABC-D8A1-43C1-B6FB-98929F3EEB11}"/>
    <hyperlink ref="V463" r:id="rId1386" xr:uid="{9EB81343-1D47-4F60-9F28-720BE744C3F3}"/>
    <hyperlink ref="V436" r:id="rId1387" xr:uid="{62723A78-2CA0-4060-89F8-276545D43F62}"/>
    <hyperlink ref="V429" r:id="rId1388" xr:uid="{C205F831-58F2-46B4-8E55-7E82638525D6}"/>
    <hyperlink ref="V253" r:id="rId1389" xr:uid="{EB669C24-BC14-4E29-ACCD-E4CD284F8EBE}"/>
    <hyperlink ref="V315" r:id="rId1390" xr:uid="{E108BE73-2011-490A-A54C-98050B535237}"/>
    <hyperlink ref="V313" r:id="rId1391" xr:uid="{0F12D1C1-DBD6-49F6-8C57-05018A37226C}"/>
    <hyperlink ref="V235" r:id="rId1392" xr:uid="{29022734-51AE-47E8-A7CB-866596E5CF10}"/>
    <hyperlink ref="V246" r:id="rId1393" xr:uid="{E65682FD-EE5C-4118-9DFD-BE5030C44486}"/>
    <hyperlink ref="V416" r:id="rId1394" xr:uid="{B0E3195E-C2E4-42B5-8294-B431F3E7AD76}"/>
    <hyperlink ref="V251" r:id="rId1395" xr:uid="{BBC06E74-A58A-4084-8BE8-0A63B155CA6C}"/>
    <hyperlink ref="V376" r:id="rId1396" xr:uid="{3BC73AA4-F2A2-45E1-B20E-6221A363D829}"/>
    <hyperlink ref="V497" r:id="rId1397" xr:uid="{A03FADD2-9AEB-43F2-A8E5-A3620FB75365}"/>
    <hyperlink ref="V464" r:id="rId1398" xr:uid="{54641AD5-A62F-4E01-B5CC-7DC989968F1E}"/>
    <hyperlink ref="V517" r:id="rId1399" xr:uid="{F132AC69-AC62-4063-BA83-7FAD1C885723}"/>
    <hyperlink ref="V373" r:id="rId1400" xr:uid="{E45CB446-A12C-46B1-AAAB-C7A8B5412964}"/>
    <hyperlink ref="V465" r:id="rId1401" xr:uid="{8BFFBD07-11FA-4158-BD19-BA2023CC4B98}"/>
    <hyperlink ref="V448" r:id="rId1402" xr:uid="{204C514B-34D9-4F22-9E5C-F0FD84850C76}"/>
    <hyperlink ref="V278" r:id="rId1403" xr:uid="{5C32ABFD-5002-4E89-8223-14EC0ED94B6C}"/>
    <hyperlink ref="V296" r:id="rId1404" xr:uid="{B229930A-F32B-4416-95D8-526A730DEA5A}"/>
    <hyperlink ref="V263" r:id="rId1405" xr:uid="{29A32009-7F04-4846-B0EB-FA6056FA3FBD}"/>
    <hyperlink ref="V292" r:id="rId1406" xr:uid="{028D30D5-49CA-4DF3-875E-44E3655541D6}"/>
    <hyperlink ref="V321" r:id="rId1407" xr:uid="{F63E8DEF-C262-4233-A73D-6E7ECCFB7F22}"/>
    <hyperlink ref="V385" r:id="rId1408" xr:uid="{4F618E46-B9A2-4890-BEAD-BA952FEC3747}"/>
    <hyperlink ref="V490" r:id="rId1409" xr:uid="{A8A17331-FC30-41F0-BC94-ECCD2C9A6384}"/>
    <hyperlink ref="V423" r:id="rId1410" xr:uid="{2C837092-88B5-45B5-BED9-A811837FE425}"/>
    <hyperlink ref="V265" r:id="rId1411" xr:uid="{0EA319CA-F0E2-4F97-9015-9E5401AC07A8}"/>
    <hyperlink ref="V417" r:id="rId1412" xr:uid="{E006406C-40C8-4311-8DDE-A005BE09A51E}"/>
    <hyperlink ref="V446" r:id="rId1413" xr:uid="{E86CA61E-8B67-4936-900D-4C80D598B871}"/>
    <hyperlink ref="V255" r:id="rId1414" xr:uid="{436AACCC-EC9E-4D72-AF9F-71BFDB1B1A64}"/>
    <hyperlink ref="V245" r:id="rId1415" xr:uid="{DF03821B-9779-4D4B-BF51-E72A36DEE241}"/>
    <hyperlink ref="V281" r:id="rId1416" xr:uid="{A5755580-1DB3-4AB1-8A55-BDCCC9733F81}"/>
    <hyperlink ref="V291" r:id="rId1417" xr:uid="{BBB9845C-0690-41A4-A010-5236ADB901DC}"/>
    <hyperlink ref="V410" r:id="rId1418" xr:uid="{EA8FB9A8-2FD5-44A7-8115-5A021E6E6D09}"/>
    <hyperlink ref="V478" r:id="rId1419" xr:uid="{0BF37D4C-7844-4D53-9F73-BE0DEDD31C31}"/>
    <hyperlink ref="V507" r:id="rId1420" xr:uid="{DED93E45-686E-4843-ABEE-5A862050FD43}"/>
    <hyperlink ref="V501" r:id="rId1421" xr:uid="{53656729-1AB0-4574-9EA4-459EA485CFC9}"/>
    <hyperlink ref="V241" r:id="rId1422" xr:uid="{13A24261-0291-420E-9E08-5BB3E5DA7B23}"/>
    <hyperlink ref="V324" r:id="rId1423" xr:uid="{574B6C91-2789-4236-A7A5-C44D7E682B3A}"/>
    <hyperlink ref="V327" r:id="rId1424" xr:uid="{752C98C2-AC0C-423C-8744-0BFF748AF0E8}"/>
    <hyperlink ref="V474" r:id="rId1425" xr:uid="{CE6E4546-3D21-4278-A7AA-52375BEFD7A3}"/>
    <hyperlink ref="V454" r:id="rId1426" xr:uid="{F7EF67CA-98E5-413C-A706-D8B916EA2885}"/>
    <hyperlink ref="V452" r:id="rId1427" xr:uid="{13C0B33F-8364-4BFD-8698-39B25C31EB4B}"/>
    <hyperlink ref="V433" r:id="rId1428" xr:uid="{127172AB-5F54-43BC-A06E-045B56B41E2B}"/>
    <hyperlink ref="V432" r:id="rId1429" xr:uid="{9BC24C26-01AD-4955-A14B-32E6409ED9BB}"/>
    <hyperlink ref="V428" r:id="rId1430" xr:uid="{EB8C3B02-9D74-4CD2-837E-E8E5D7B08C9C}"/>
    <hyperlink ref="V328" r:id="rId1431" xr:uid="{14013EC4-B12F-44DB-A4D6-FA758C1C5AC1}"/>
    <hyperlink ref="V341" r:id="rId1432" xr:uid="{8AAA9D80-8B8B-479A-9A79-D01035EBB49F}"/>
    <hyperlink ref="V329" r:id="rId1433" xr:uid="{896B3F36-DC9C-4275-A7A7-FA7CA7176F6E}"/>
    <hyperlink ref="V339" r:id="rId1434" xr:uid="{5789067A-DB4C-497B-BF7D-A38086E55A30}"/>
    <hyperlink ref="V290" r:id="rId1435" xr:uid="{8F9D711B-B124-40B3-8607-71E6E3B069A3}"/>
    <hyperlink ref="V515" r:id="rId1436" xr:uid="{24690D8E-D507-48D9-9E99-83F7E968A8AE}"/>
    <hyperlink ref="V493" r:id="rId1437" xr:uid="{AC0FF06B-6922-4364-BD36-B96784F0F42E}"/>
    <hyperlink ref="V526" r:id="rId1438" xr:uid="{F347B84C-7157-4331-B897-39182DD5F1D9}"/>
    <hyperlink ref="V516" r:id="rId1439" xr:uid="{A3AC3FB9-86C7-4BD8-911C-8CCCF636DB12}"/>
    <hyperlink ref="V502" r:id="rId1440" xr:uid="{30255E36-04FA-490C-9DB7-42407218510B}"/>
    <hyperlink ref="V462" r:id="rId1441" xr:uid="{050A8FFE-D759-4B51-86B0-9803BE656AF3}"/>
    <hyperlink ref="V293" r:id="rId1442" xr:uid="{8328B380-0948-41B9-8154-293A5602B560}"/>
    <hyperlink ref="V240" r:id="rId1443" xr:uid="{DD278DDC-9B7E-4426-97FB-791FD381151A}"/>
    <hyperlink ref="V346" r:id="rId1444" xr:uid="{B739BBD4-8D9A-4888-98E4-2D135E3ADB38}"/>
    <hyperlink ref="V525" r:id="rId1445" xr:uid="{FBD09AC4-C843-4514-B3EA-35EDC6A89E1C}"/>
    <hyperlink ref="V524" r:id="rId1446" xr:uid="{44F184AF-DB2F-48F6-B149-9130AAFAF20D}"/>
    <hyperlink ref="V519" r:id="rId1447" xr:uid="{D4484199-7F69-4B05-8686-36E7B21B1D4A}"/>
    <hyperlink ref="V522" r:id="rId1448" xr:uid="{293DD3FE-4FD3-4863-BF55-2EA4AC884E0B}"/>
    <hyperlink ref="V340" r:id="rId1449" xr:uid="{9E95CE5D-9630-492B-BCAD-4BCD3426A15A}"/>
    <hyperlink ref="V499" r:id="rId1450" xr:uid="{0FCF7A06-D280-44D7-86DB-77D6EE2963BE}"/>
    <hyperlink ref="V450" r:id="rId1451" xr:uid="{CE3240D8-B5D8-4C9D-8712-31A5AF15F32E}"/>
    <hyperlink ref="V533" r:id="rId1452" xr:uid="{18189115-D9FC-4DD8-A2BF-67225395E951}"/>
    <hyperlink ref="V430" r:id="rId1453" xr:uid="{DDABB81E-F260-4BD6-8445-AA7042D95100}"/>
    <hyperlink ref="V477" r:id="rId1454" xr:uid="{345CF2A9-5060-40F2-A82C-DB87E89F0C7D}"/>
    <hyperlink ref="V521" r:id="rId1455" xr:uid="{DD61509F-A7C7-4529-9247-CA7AC9750936}"/>
    <hyperlink ref="V510" r:id="rId1456" xr:uid="{BF476E00-71F0-409F-AF5E-4A89250AF490}"/>
    <hyperlink ref="V437" r:id="rId1457" xr:uid="{3690576B-759C-4C03-8F27-2D3C140B4046}"/>
    <hyperlink ref="V438" r:id="rId1458" xr:uid="{80F9BCA3-E6CF-401E-BD2F-F9D089E8C293}"/>
    <hyperlink ref="V435" r:id="rId1459" xr:uid="{CE0AD3B3-13AE-4AE8-8353-4DFCE568C3DA}"/>
    <hyperlink ref="V289" r:id="rId1460" xr:uid="{9285E58C-2334-437C-9758-47A2C56BE3C0}"/>
    <hyperlink ref="V426" r:id="rId1461" xr:uid="{84E61485-68B9-43C0-AB7E-127778466762}"/>
    <hyperlink ref="V875" r:id="rId1462" xr:uid="{21C16477-B1E7-4DB2-B3D5-40135249388C}"/>
    <hyperlink ref="V443" r:id="rId1463" xr:uid="{38AF8825-4503-4B1E-B0DF-823D218091F8}"/>
    <hyperlink ref="V862" r:id="rId1464" xr:uid="{FE9C22E7-7D4F-4E66-B1D0-BFDF163FA0C0}"/>
    <hyperlink ref="V444" r:id="rId1465" xr:uid="{09F42A74-8B48-48D5-80BE-46F60F6B658E}"/>
    <hyperlink ref="V456" r:id="rId1466" xr:uid="{D2B25968-3777-4053-B513-896A9A3721B8}"/>
    <hyperlink ref="V532" r:id="rId1467" xr:uid="{06553387-56B0-4779-86E8-7048602550D4}"/>
    <hyperlink ref="V531" r:id="rId1468" xr:uid="{7E1FCC61-CFE6-4369-9326-A6CB4F5657F3}"/>
    <hyperlink ref="V271" r:id="rId1469" xr:uid="{ADDAA260-F913-41A8-93EE-4E1F750B4ADD}"/>
    <hyperlink ref="V868" r:id="rId1470" xr:uid="{C221D28A-D39F-4100-897E-58B174277BB8}"/>
    <hyperlink ref="V876" r:id="rId1471" xr:uid="{43465FB7-076D-4E2E-8526-557EA25D5010}"/>
    <hyperlink ref="V529" r:id="rId1472" xr:uid="{9F0C216E-4FB6-4BCF-B29A-01971F7B58C2}"/>
    <hyperlink ref="V284" r:id="rId1473" xr:uid="{0D3D5995-14AA-4003-9A93-2B8E1678DA1C}"/>
    <hyperlink ref="V286" r:id="rId1474" xr:uid="{8D2160A0-3FDA-4004-9560-C11E8E91818E}"/>
    <hyperlink ref="V285" r:id="rId1475" xr:uid="{F61FD34C-B844-426D-9B85-D2198A6BA65D}"/>
    <hyperlink ref="V457" r:id="rId1476" xr:uid="{427DA8ED-87FE-408C-8F27-0CC0111B237A}"/>
    <hyperlink ref="V872" r:id="rId1477" xr:uid="{0497A87C-3529-41D9-8744-C1B51A681921}"/>
    <hyperlink ref="V867" r:id="rId1478" xr:uid="{74B15021-6988-464D-B13F-CD6A659F694A}"/>
    <hyperlink ref="V543" r:id="rId1479" xr:uid="{2A3C7829-DD1B-4EEB-A10C-35C23B237300}"/>
    <hyperlink ref="V534" r:id="rId1480" xr:uid="{8A775886-F57F-4FCC-942B-515B2CD202AD}"/>
    <hyperlink ref="V273" r:id="rId1481" xr:uid="{7ADEE3F5-C3DB-4EBB-BEA0-F34584C6D82D}"/>
    <hyperlink ref="V434" r:id="rId1482" xr:uid="{EFDB1733-4317-403D-B4AA-C77E21F1973F}"/>
    <hyperlink ref="V288" r:id="rId1483" xr:uid="{85E5EE74-BC62-4691-BFDB-984C82DD0523}"/>
    <hyperlink ref="V287" r:id="rId1484" xr:uid="{B07D365F-EB1F-4E07-A6DC-94D4C85628D4}"/>
    <hyperlink ref="V460" r:id="rId1485" xr:uid="{E074215C-BF72-477D-AD2D-60443995F517}"/>
    <hyperlink ref="V257" r:id="rId1486" xr:uid="{0B280A93-B5BE-4E42-9FB9-5B3AFB320DD1}"/>
    <hyperlink ref="V262" r:id="rId1487" xr:uid="{BA56A1F1-E653-4851-8BF4-4713C250D6B5}"/>
    <hyperlink ref="V266" r:id="rId1488" xr:uid="{F4695446-D530-4704-904A-F232BCE16B54}"/>
    <hyperlink ref="V332" r:id="rId1489" xr:uid="{376F55A5-2168-4802-AF46-51A80E57F361}"/>
    <hyperlink ref="V309" r:id="rId1490" xr:uid="{73CA77B3-B39E-4993-B6BE-E965B9981D4D}"/>
    <hyperlink ref="V333" r:id="rId1491" xr:uid="{7654F3F6-BF83-4B5E-A0B3-964ECE4B0FCA}"/>
    <hyperlink ref="V406" r:id="rId1492" xr:uid="{CD657065-AD3D-45EA-8B7A-641E3D02D5D8}"/>
    <hyperlink ref="V395" r:id="rId1493" xr:uid="{41D3F6E9-6747-480A-A213-504A4856A035}"/>
    <hyperlink ref="V427" r:id="rId1494" xr:uid="{A216F465-FB87-4BF1-81E7-735AC69758E5}"/>
    <hyperlink ref="V409" r:id="rId1495" xr:uid="{9D95C9BF-B75E-462A-8672-9C6C559FB887}"/>
    <hyperlink ref="V860" r:id="rId1496" xr:uid="{9A647E25-B412-4376-995E-A90B3AD53D50}"/>
    <hyperlink ref="V509" r:id="rId1497" xr:uid="{02C16C8B-3DFD-4B63-B3A3-919CA7FDCABC}"/>
    <hyperlink ref="V627" r:id="rId1498" xr:uid="{F5A15DC9-6175-47B2-86A7-080B2A268011}"/>
    <hyperlink ref="V628" r:id="rId1499" xr:uid="{D38DF83D-2C70-4BBC-A25A-0C6BEFF8CFC5}"/>
    <hyperlink ref="V629" r:id="rId1500" xr:uid="{C05F4241-EC3D-4638-84E0-325E4D0BA508}"/>
    <hyperlink ref="V910" r:id="rId1501" xr:uid="{E6CA72EC-7D6F-4478-BAAF-21971DCFB0D0}"/>
    <hyperlink ref="V909" r:id="rId1502" xr:uid="{9520A3B5-CD37-4BE7-B06B-41F590BAC52E}"/>
    <hyperlink ref="V891" r:id="rId1503" xr:uid="{462272B9-2320-4C4F-938E-F76B21140760}"/>
    <hyperlink ref="V890" r:id="rId1504" xr:uid="{7315B9F0-0CF8-4069-A06B-F941943F515F}"/>
    <hyperlink ref="V889" r:id="rId1505" xr:uid="{4B270D96-75C8-470C-AD74-D20EACACF12F}"/>
    <hyperlink ref="V888" r:id="rId1506" xr:uid="{27A9B580-235B-4EE3-928A-47BF96BEFD34}"/>
    <hyperlink ref="V887" r:id="rId1507" xr:uid="{3AC9C86F-63B7-4E3A-A104-672A73F49B45}"/>
    <hyperlink ref="V886" r:id="rId1508" xr:uid="{FFC54F63-EA62-4C0F-8BC8-D6D3BD9DAF3F}"/>
    <hyperlink ref="V885" r:id="rId1509" xr:uid="{AC8BAF32-BB84-47A2-9A85-85B8DC1ED5B4}"/>
    <hyperlink ref="V884" r:id="rId1510" xr:uid="{69C186CD-F158-4DF5-A7C0-A05922CB95CA}"/>
    <hyperlink ref="V883" r:id="rId1511" xr:uid="{21403FA3-128E-4C29-A402-296FB2643001}"/>
    <hyperlink ref="V881" r:id="rId1512" xr:uid="{9A7657EF-CB24-4F7C-B791-DFD0AAFD958D}"/>
    <hyperlink ref="V879" r:id="rId1513" xr:uid="{5310E71A-BF88-407B-A959-B7A3D6EFFA3E}"/>
    <hyperlink ref="V878" r:id="rId1514" xr:uid="{45A692DA-5CF9-44DA-B309-F23E56B5F3B4}"/>
    <hyperlink ref="V877" r:id="rId1515" xr:uid="{C95CBCFD-81AA-482E-A81D-44E31FAD8FCC}"/>
    <hyperlink ref="V871" r:id="rId1516" xr:uid="{B6E635E1-6C1A-4B1C-AB26-8F1CBD46EE21}"/>
    <hyperlink ref="V634" r:id="rId1517" xr:uid="{275DBA99-8DF0-45EE-BCD8-9BA2585BC7F2}"/>
    <hyperlink ref="V530" r:id="rId1518" xr:uid="{90B0D00A-1837-4827-8E91-7B47B40B6737}"/>
    <hyperlink ref="V233" r:id="rId1519" xr:uid="{CAD39D0E-5965-47E5-AFBC-2F24F12643CD}"/>
    <hyperlink ref="V442" r:id="rId1520" xr:uid="{7F49BD6D-90F3-41E5-B8F7-8ADB2F010B6B}"/>
    <hyperlink ref="V312" r:id="rId1521" xr:uid="{DF1D9E51-5858-4CE1-B6E6-F854D5EC4381}"/>
    <hyperlink ref="V254" r:id="rId1522" xr:uid="{FA4CDAB5-FBE6-46A2-BEBF-99183A0C8CCC}"/>
    <hyperlink ref="V411" r:id="rId1523" xr:uid="{335B16C2-12B7-4FBA-B2DE-723904BE0A71}"/>
    <hyperlink ref="V491" r:id="rId1524" xr:uid="{120805A0-BFC1-43A0-96CE-12FD2A6417F6}"/>
    <hyperlink ref="V479" r:id="rId1525" xr:uid="{6A8B3A00-ECEA-4899-8F0E-B82BF29F2C1B}"/>
    <hyperlink ref="V458" r:id="rId1526" xr:uid="{221EAC18-09FC-43DC-A95C-5A22CC1915D8}"/>
    <hyperlink ref="V636" r:id="rId1527" xr:uid="{C628734D-B694-4837-8560-BD77445E9547}"/>
    <hyperlink ref="V907" r:id="rId1528" xr:uid="{62CFB955-A7AC-45A7-8BDD-DD0D14823C3E}"/>
    <hyperlink ref="V880" r:id="rId1529" xr:uid="{0F2A8AD5-B423-4919-B9FA-B6C7BEC4A75B}"/>
    <hyperlink ref="V859" r:id="rId1530" xr:uid="{E5C87500-FFFF-4901-BFDE-8FF039F7CBD6}"/>
    <hyperlink ref="V870" r:id="rId1531" xr:uid="{A42CF0A0-91D7-4470-9609-6D5FC44AA316}"/>
    <hyperlink ref="V778" r:id="rId1532" xr:uid="{A403F7C4-E2AD-478F-8A77-157BD3C3C454}"/>
    <hyperlink ref="V777" r:id="rId1533" xr:uid="{6D578C98-0E44-44B6-929A-54784E027C18}"/>
    <hyperlink ref="V637" r:id="rId1534" xr:uid="{47C75AD3-803C-43D5-B8F5-4F731DBCD971}"/>
    <hyperlink ref="V687" r:id="rId1535" xr:uid="{48ABD6DE-32A2-4541-9A45-1779D449878D}"/>
    <hyperlink ref="V641" r:id="rId1536" xr:uid="{C6A4881A-F8E9-46FD-B1E4-8EA9799CA4CE}"/>
    <hyperlink ref="V640" r:id="rId1537" xr:uid="{9320BF3A-2AE1-480D-BFE3-E7991557C157}"/>
    <hyperlink ref="V639" r:id="rId1538" xr:uid="{3F31424C-481D-4082-91C2-085CBFF2A039}"/>
    <hyperlink ref="V869" r:id="rId1539" xr:uid="{08113212-C379-46D6-8626-681393D371FA}"/>
    <hyperlink ref="V638" r:id="rId1540" xr:uid="{D0E0D7A7-7006-44C9-8FC3-F8910659AD2F}"/>
    <hyperlink ref="V279" r:id="rId1541" xr:uid="{41F6E6A7-D42C-49AD-9B7B-D29D52B3AFD7}"/>
    <hyperlink ref="V280" r:id="rId1542" xr:uid="{584BE38C-91AA-4DCC-92CC-92CF987B57B9}"/>
    <hyperlink ref="V776" r:id="rId1543" xr:uid="{2BB570C5-5F7C-40CC-B6A5-EB046412BB31}"/>
    <hyperlink ref="V908" r:id="rId1544" xr:uid="{93357FCA-33DF-428D-8D34-B042AAF028DF}"/>
    <hyperlink ref="V635" r:id="rId1545" xr:uid="{68B53438-F7E3-41BC-8BC3-F8130F37668A}"/>
    <hyperlink ref="V283" r:id="rId1546" xr:uid="{76DDEB09-E122-4D28-9530-5644FA0A39D5}"/>
    <hyperlink ref="V688" r:id="rId1547" xr:uid="{8CB086FD-1A54-48D8-9F12-4956EB90FF36}"/>
    <hyperlink ref="V643" r:id="rId1548" xr:uid="{EAAF01A6-E229-4D5A-A310-55B029C5EB5C}"/>
    <hyperlink ref="V642" r:id="rId1549" xr:uid="{550926E9-08AF-42C4-8AD6-C523D82634EA}"/>
    <hyperlink ref="V686" r:id="rId1550" xr:uid="{9953F88E-0F93-445A-82A9-65013FC60654}"/>
    <hyperlink ref="V644" r:id="rId1551" xr:uid="{107A18DC-AEA8-4DED-9567-A3B9AA65E306}"/>
    <hyperlink ref="V865" r:id="rId1552" xr:uid="{41F7E6FF-F3DA-427C-915F-585C0AB98E53}"/>
    <hyperlink ref="V866" r:id="rId1553" xr:uid="{4AD05F37-5A27-49A4-8579-EFC842F5FC18}"/>
    <hyperlink ref="V775" r:id="rId1554" xr:uid="{F6DA06CC-1ECF-4F64-AC1F-EBE755F6A195}"/>
    <hyperlink ref="V631" r:id="rId1555" xr:uid="{268686DF-E4C1-4019-A73D-3F37C0ECDA68}"/>
    <hyperlink ref="V946" r:id="rId1556" xr:uid="{2C0C381C-1A2F-4163-ADA0-0BCAD8574121}"/>
    <hyperlink ref="V945" r:id="rId1557" xr:uid="{DDF57770-C241-469A-ABF7-B519A63B6E00}"/>
    <hyperlink ref="V944" r:id="rId1558" xr:uid="{6F0DCC9A-94C4-4607-B083-871600392613}"/>
    <hyperlink ref="V943" r:id="rId1559" xr:uid="{975C07E5-FEBE-4926-AF0A-AB537DA7E5D9}"/>
    <hyperlink ref="V941" r:id="rId1560" xr:uid="{EEBC94F0-3C5C-44EA-812D-B51A8D5194E1}"/>
    <hyperlink ref="V940" r:id="rId1561" xr:uid="{6783EA0E-EB4B-43CA-AD9A-D1E995A97D5F}"/>
    <hyperlink ref="V939" r:id="rId1562" xr:uid="{852618E5-2A23-4B01-A489-E914920361FA}"/>
    <hyperlink ref="V938" r:id="rId1563" xr:uid="{834AC704-D33D-4ED3-A4BA-9C1147D72C57}"/>
    <hyperlink ref="V937" r:id="rId1564" xr:uid="{6319408A-E4B8-415C-8EEB-494D4A9CE92D}"/>
    <hyperlink ref="V936" r:id="rId1565" xr:uid="{93B73FC9-6BB9-4003-92A8-BF93CC8BACAF}"/>
    <hyperlink ref="V911" r:id="rId1566" xr:uid="{1EC77D0B-27F1-42D8-B0DF-50A3EA89A3B6}"/>
    <hyperlink ref="V630" r:id="rId1567" xr:uid="{41798CFC-AF8C-4DFB-8F16-539E7EECBA73}"/>
    <hyperlink ref="V632" r:id="rId1568" xr:uid="{A2A91C65-A076-45EB-9386-8C22FA101FC7}"/>
    <hyperlink ref="V633" r:id="rId1569" xr:uid="{8CD37693-477C-4F04-967F-800D82140D47}"/>
    <hyperlink ref="V663" r:id="rId1570" xr:uid="{AAC1229C-8846-4D79-B76C-9C74C7E65851}"/>
    <hyperlink ref="V754" r:id="rId1571" xr:uid="{836148F2-3256-4CDD-BD25-B41B48A96A40}"/>
    <hyperlink ref="V725" r:id="rId1572" xr:uid="{7790D597-6E9B-4E0D-841A-607726016895}"/>
    <hyperlink ref="V599" r:id="rId1573" xr:uid="{6C9FB4F4-42CD-4F20-A562-E9762A931571}"/>
    <hyperlink ref="V598" r:id="rId1574" xr:uid="{16F97AB9-1F78-4066-92D0-EE864BDA897F}"/>
    <hyperlink ref="V664" r:id="rId1575" xr:uid="{33D907D5-9BFE-449A-9BE4-76DBA7E254BB}"/>
    <hyperlink ref="V662" r:id="rId1576" xr:uid="{DC272A4D-C746-4307-AFB8-5790FEA50D96}"/>
    <hyperlink ref="V786" r:id="rId1577" xr:uid="{4A19EB12-C329-47EE-BF3E-B8531C2F9AE2}"/>
    <hyperlink ref="V753" r:id="rId1578" xr:uid="{B3403650-112E-4A6C-BB89-D553852FDDB3}"/>
    <hyperlink ref="V752" r:id="rId1579" xr:uid="{6925FAA4-6A9A-49B7-8763-58492A9DC2A3}"/>
    <hyperlink ref="V751" r:id="rId1580" xr:uid="{77A36671-BB2C-4EFC-8545-23C66B2EE073}"/>
    <hyperlink ref="V581" r:id="rId1581" xr:uid="{8EE34461-46B5-4F1E-9DC5-DE3377EE4E08}"/>
    <hyperlink ref="V580" r:id="rId1582" xr:uid="{AD945FD8-5CE6-4EC3-93D5-A7B679DCF8A8}"/>
    <hyperlink ref="V596" r:id="rId1583" xr:uid="{6819D13F-1C87-43FE-A172-042EAC9DFF13}"/>
    <hyperlink ref="V595" r:id="rId1584" xr:uid="{C2A6A3D6-F585-4E2E-AFE3-FD0B0C600D91}"/>
    <hyperlink ref="V593" r:id="rId1585" xr:uid="{AF432CEE-BF5D-494E-B078-ABC7E86996CB}"/>
    <hyperlink ref="V744" r:id="rId1586" xr:uid="{0C29F005-1481-4EFA-9AB4-C8D14049CDE1}"/>
    <hyperlink ref="V743" r:id="rId1587" xr:uid="{D74B3A82-CDF0-4FD3-A28E-0FC40AD9B9D7}"/>
    <hyperlink ref="V742" r:id="rId1588" xr:uid="{BC695183-5040-49E9-9B5F-1ADB3CD0E139}"/>
    <hyperlink ref="V685" r:id="rId1589" xr:uid="{5118433C-C9D8-4083-9B54-F1D7D58DA417}"/>
    <hyperlink ref="V684" r:id="rId1590" xr:uid="{E17B5F31-F6B3-4AC2-9A6B-C8D71382E4F5}"/>
    <hyperlink ref="V683" r:id="rId1591" xr:uid="{AF293B58-E95A-47A1-AA1D-B20D35CF9428}"/>
    <hyperlink ref="V682" r:id="rId1592" xr:uid="{DA84FA2B-6D6A-4053-B359-638F33A7FF9E}"/>
    <hyperlink ref="V681" r:id="rId1593" xr:uid="{9F8D667B-1FD0-413A-AC7B-D1D0DD5A9B1A}"/>
    <hyperlink ref="V680" r:id="rId1594" xr:uid="{99376BF4-6AA2-4033-A840-AAC67A34E252}"/>
    <hyperlink ref="V669" r:id="rId1595" xr:uid="{60B8309A-A85C-4DE5-8395-D581DDE68573}"/>
    <hyperlink ref="V668" r:id="rId1596" xr:uid="{161E72FF-6B4C-4643-A35C-1C1C03FEBB59}"/>
    <hyperlink ref="V667" r:id="rId1597" xr:uid="{544A75CD-C869-4C32-8145-424B3C96B35B}"/>
    <hyperlink ref="V666" r:id="rId1598" xr:uid="{F45A6F5D-1E2D-4096-B4CC-E7BAB5CA3444}"/>
    <hyperlink ref="V665" r:id="rId1599" xr:uid="{AA1D85ED-5B33-4D5F-B3AA-381A45A4C778}"/>
    <hyperlink ref="V572" r:id="rId1600" xr:uid="{06561BB2-5698-46A9-9E0A-D77A148EDAB8}"/>
    <hyperlink ref="V571" r:id="rId1601" xr:uid="{E89FBD9A-6467-4284-AB13-E53EFC1B24A6}"/>
    <hyperlink ref="V570" r:id="rId1602" xr:uid="{4B8432F2-15F1-49F6-982D-5C7160FAC6BF}"/>
    <hyperlink ref="V569" r:id="rId1603" xr:uid="{DD99A9E2-188F-43AE-9404-66772D115263}"/>
    <hyperlink ref="V568" r:id="rId1604" xr:uid="{0904C82A-2934-4FF2-A531-9AA5F0AD39A7}"/>
    <hyperlink ref="V648" r:id="rId1605" xr:uid="{581338B2-5A01-413C-9BF0-6C1ECA96AFCC}"/>
    <hyperlink ref="V647" r:id="rId1606" xr:uid="{92EDA165-8143-46DC-8395-8B41B2B3D7C5}"/>
    <hyperlink ref="V646" r:id="rId1607" xr:uid="{7EE9B1AD-2153-44EA-B545-D9638F50EB91}"/>
    <hyperlink ref="V645" r:id="rId1608" xr:uid="{AA12AA45-C468-4A65-9A97-F3F25AF3B174}"/>
    <hyperlink ref="V950" r:id="rId1609" xr:uid="{DFEFDA0E-AFEE-45C3-B2D1-A6B3B3EF23BA}"/>
    <hyperlink ref="V949" r:id="rId1610" xr:uid="{EFA4A090-A78A-40B5-BE70-61123883A2A1}"/>
    <hyperlink ref="V948" r:id="rId1611" xr:uid="{99AF83C2-C8A4-4462-AAD8-834CE8422C84}"/>
    <hyperlink ref="V947" r:id="rId1612" xr:uid="{FB0DBAF5-8A63-4F9B-A07C-C2A197BCABFD}"/>
    <hyperlink ref="V597" r:id="rId1613" xr:uid="{A7D67437-4D42-47E5-B7BE-EAA698CF26D7}"/>
    <hyperlink ref="V579" r:id="rId1614" xr:uid="{AAED181C-8C77-4454-90CF-5EC781BC44D9}"/>
    <hyperlink ref="V578" r:id="rId1615" xr:uid="{B0AEA39B-2EE4-4AED-8943-350D4A6C45C3}"/>
    <hyperlink ref="V577" r:id="rId1616" xr:uid="{CA3E97ED-B7AA-4C97-93A9-57F9481F69A3}"/>
    <hyperlink ref="V576" r:id="rId1617" xr:uid="{D6F509AB-0C49-4EEE-B4A5-A09F6424CDD4}"/>
    <hyperlink ref="V575" r:id="rId1618" xr:uid="{ADC5899C-417B-4313-A852-A8E3E0E061AA}"/>
    <hyperlink ref="V574" r:id="rId1619" xr:uid="{C4716D8B-49B0-48C9-81AF-D693B26DC1BD}"/>
    <hyperlink ref="V573" r:id="rId1620" xr:uid="{7833C4CB-BE44-4BC1-AB71-1020923D4EE4}"/>
    <hyperlink ref="V785" r:id="rId1621" xr:uid="{2124B751-7A31-4F51-88A0-4928DD4DE205}"/>
    <hyperlink ref="V659" r:id="rId1622" xr:uid="{E15BF709-C020-4D7E-B394-B6CE8D0E7AE9}"/>
    <hyperlink ref="V658" r:id="rId1623" xr:uid="{350E2660-ACA8-49CA-B16F-EE9285066222}"/>
    <hyperlink ref="V657" r:id="rId1624" xr:uid="{28BD1039-360B-4F42-9368-663630E2C69F}"/>
    <hyperlink ref="V656" r:id="rId1625" xr:uid="{CD573B7E-1164-4238-AA11-E4F5F05D457E}"/>
    <hyperlink ref="V655" r:id="rId1626" xr:uid="{3A2C2692-F52E-40ED-907E-471BBF080788}"/>
    <hyperlink ref="V654" r:id="rId1627" xr:uid="{B6F04AE2-7FAA-4A6B-B725-93984A299940}"/>
    <hyperlink ref="V653" r:id="rId1628" xr:uid="{0B71E518-A452-4298-B9B0-C26B78618370}"/>
    <hyperlink ref="V652" r:id="rId1629" xr:uid="{D1943D48-1DF8-447B-A2E2-F6641F97F715}"/>
    <hyperlink ref="V651" r:id="rId1630" xr:uid="{7CE400BF-3333-4BCA-A9D0-46BC5B4BB4F3}"/>
    <hyperlink ref="V650" r:id="rId1631" xr:uid="{40E3EE0D-01C3-4CBF-99AD-9C4D38DE9C5C}"/>
    <hyperlink ref="V864" r:id="rId1632" xr:uid="{D7127E55-1674-4EC1-9B5B-E74B1534B8FC}"/>
    <hyperlink ref="V861" r:id="rId1633" xr:uid="{C950B4BB-92BC-46D8-9B4B-14D56D35E4BF}"/>
    <hyperlink ref="V698" r:id="rId1634" xr:uid="{5DF0E810-09D1-47EE-8BC1-E2A63175D9DE}"/>
    <hyperlink ref="V808" r:id="rId1635" xr:uid="{CB526FA3-5255-44D7-ADBB-86E287FF90F4}"/>
    <hyperlink ref="V807" r:id="rId1636" xr:uid="{D4BC5190-A20B-4335-BAB2-7FDAF92CD265}"/>
    <hyperlink ref="V806" r:id="rId1637" xr:uid="{DA3DB9C3-4C50-492C-BC6D-489BE8EE5092}"/>
    <hyperlink ref="V805" r:id="rId1638" xr:uid="{0F2865B9-F95A-4698-BB24-B1D76E56FFE7}"/>
    <hyperlink ref="V804" r:id="rId1639" xr:uid="{F05304BC-F380-4971-ACF0-511FAC15EB53}"/>
    <hyperlink ref="V803" r:id="rId1640" xr:uid="{09FA53D1-8F20-421A-982B-D95EAAD3E00E}"/>
    <hyperlink ref="V802" r:id="rId1641" xr:uid="{7C170234-089B-4F59-ACC8-4A525B9F9AC6}"/>
    <hyperlink ref="V801" r:id="rId1642" xr:uid="{5E2BA93C-7194-45F3-8D55-5A6E45834739}"/>
    <hyperlink ref="V800" r:id="rId1643" xr:uid="{D8C1330D-ACDD-4077-A460-3583AC1DEE04}"/>
    <hyperlink ref="V799" r:id="rId1644" xr:uid="{9AE06E21-A8C9-4C07-B8BA-EA8362C7CAB2}"/>
    <hyperlink ref="V784" r:id="rId1645" xr:uid="{CCCA5A95-1988-44D8-8B34-68203681069D}"/>
    <hyperlink ref="V793" r:id="rId1646" xr:uid="{920DED10-DB1A-4FDE-B7C9-2D1F6C6C8831}"/>
    <hyperlink ref="V661" r:id="rId1647" xr:uid="{FC07863A-4386-4269-BEF6-3696489FD6DC}"/>
    <hyperlink ref="V660" r:id="rId1648" xr:uid="{2E653EBE-D9AD-4F8C-81FE-9AF984A643B0}"/>
    <hyperlink ref="V592" r:id="rId1649" xr:uid="{96CCD181-E317-4354-A5C0-80CA65315740}"/>
    <hyperlink ref="V591" r:id="rId1650" xr:uid="{361ABB4B-93F9-40A9-82E8-D0D9C3986E3D}"/>
    <hyperlink ref="V590" r:id="rId1651" xr:uid="{43F82C2A-EE76-407F-B075-6F4F80B7BDF6}"/>
    <hyperlink ref="V588" r:id="rId1652" xr:uid="{D75F3A35-525D-4E58-9ABF-73AEBD2BCC78}"/>
    <hyperlink ref="V587" r:id="rId1653" xr:uid="{6F45314D-CAE2-4D12-B9E2-115DDD3A755F}"/>
    <hyperlink ref="V735" r:id="rId1654" xr:uid="{2A0E8629-E3AE-4008-93E9-6941EBB0950B}"/>
    <hyperlink ref="V734" r:id="rId1655" xr:uid="{DE19F700-BB80-48D1-8805-7222B6418805}"/>
    <hyperlink ref="V733" r:id="rId1656" xr:uid="{B3AC481D-08F0-4ABB-8066-0C525CB2F9BD}"/>
    <hyperlink ref="V732" r:id="rId1657" xr:uid="{FA31F5E5-EF1B-4803-9B09-651FBAB8C43D}"/>
    <hyperlink ref="V731" r:id="rId1658" xr:uid="{F7745D80-D8EC-4E6C-93FF-F235C812609B}"/>
    <hyperlink ref="V730" r:id="rId1659" xr:uid="{C973425B-7459-42B2-AC3E-BCA5AADE3946}"/>
    <hyperlink ref="V729" r:id="rId1660" xr:uid="{0DE83DD7-8B80-4595-8AE5-A38BF13DD3CF}"/>
    <hyperlink ref="V728" r:id="rId1661" xr:uid="{885F0DAA-30FD-479F-8566-0C4916DAD86D}"/>
    <hyperlink ref="V679" r:id="rId1662" xr:uid="{D2002D17-3247-4FC6-8DB2-2BA48C849037}"/>
    <hyperlink ref="V678" r:id="rId1663" xr:uid="{D5609626-BDF7-43C7-82FA-697878007D14}"/>
    <hyperlink ref="V677" r:id="rId1664" xr:uid="{B9930692-FC2E-4746-9525-580E54F1A581}"/>
    <hyperlink ref="V676" r:id="rId1665" xr:uid="{FD796881-5CE6-4523-8291-ABBE95144AE1}"/>
    <hyperlink ref="V675" r:id="rId1666" xr:uid="{DDFC1ECA-0139-4C97-9C5C-34D6105E3549}"/>
    <hyperlink ref="V674" r:id="rId1667" xr:uid="{A05F2AAF-F5A0-49B3-B091-FB70D64A56D7}"/>
    <hyperlink ref="V673" r:id="rId1668" xr:uid="{599B316E-FF54-40FB-AC56-9217B36CB21C}"/>
    <hyperlink ref="V672" r:id="rId1669" xr:uid="{0BC68362-974F-4E40-8C95-58C5B9A666F7}"/>
    <hyperlink ref="V671" r:id="rId1670" xr:uid="{66B61614-37A6-4C50-8F48-C552F0DFD2E8}"/>
    <hyperlink ref="V670" r:id="rId1671" xr:uid="{E24B15B8-8B32-4251-A8E6-95653DD08281}"/>
    <hyperlink ref="V727" r:id="rId1672" xr:uid="{7CC737B4-C917-41F3-91C8-E222C682ADF6}"/>
    <hyperlink ref="V726" r:id="rId1673" xr:uid="{53E4906C-56BA-4F1B-9E4D-B8CC9CA7C857}"/>
    <hyperlink ref="V585" r:id="rId1674" xr:uid="{6CD79B88-BF7D-4E5E-BB75-A0FE2C37D860}"/>
    <hyperlink ref="V584" r:id="rId1675" xr:uid="{18B33E58-F43A-4FE5-9F53-C6811DF3EA44}"/>
    <hyperlink ref="V583" r:id="rId1676" xr:uid="{BE0534C8-1DB4-4A6A-890D-270715994E79}"/>
    <hyperlink ref="V750" r:id="rId1677" xr:uid="{B38E23B9-ACA7-4AB5-B6FC-3A6AF295DCC8}"/>
    <hyperlink ref="V749" r:id="rId1678" xr:uid="{13B83DB8-4CE6-42C6-A9D7-988FB2C7CA9B}"/>
    <hyperlink ref="V748" r:id="rId1679" xr:uid="{E83E3B3F-3521-4386-B888-CF0F4CCF674A}"/>
    <hyperlink ref="V747" r:id="rId1680" xr:uid="{AB170015-8405-400A-952C-0A24E21E8DEF}"/>
    <hyperlink ref="V746" r:id="rId1681" xr:uid="{BBFC332D-8EB4-4F45-96FF-21B3E3F15197}"/>
    <hyperlink ref="V745" r:id="rId1682" xr:uid="{98538EC5-CCE8-455C-9CD7-DE3116BF3D1D}"/>
    <hyperlink ref="V582" r:id="rId1683" xr:uid="{360C658D-2C8A-48CF-916F-94CEA40A6525}"/>
    <hyperlink ref="V882" r:id="rId1684" xr:uid="{C949EB30-1F35-4B5E-8CA7-C5A52241DC5B}"/>
    <hyperlink ref="V770" r:id="rId1685" xr:uid="{41612678-7D2D-4177-95FD-FC7AF60B9835}"/>
    <hyperlink ref="V792" r:id="rId1686" xr:uid="{95D2F96D-54D0-46B2-B0D8-CE110C2F7D1E}"/>
    <hyperlink ref="V492" r:id="rId1687" xr:uid="{93CBC38F-D1C3-40A0-8996-91C366E22BF5}"/>
    <hyperlink ref="V489" r:id="rId1688" xr:uid="{E4536850-8470-41EE-9443-2901BC3B7322}"/>
    <hyperlink ref="V485" r:id="rId1689" xr:uid="{799EC016-A625-4DDD-925E-C027DBA27D5B}"/>
    <hyperlink ref="V484" r:id="rId1690" xr:uid="{231ACD2F-21FB-4D7C-A37A-DF39844CA147}"/>
    <hyperlink ref="V398" r:id="rId1691" xr:uid="{19A038E5-C708-4E57-8B8F-5F1A6CC94430}"/>
    <hyperlink ref="V424" r:id="rId1692" xr:uid="{4CCA1D55-CDD0-44B6-83A8-D906E42E0520}"/>
    <hyperlink ref="V422" r:id="rId1693" xr:uid="{9E2D67E3-2910-4ED2-B861-33387343B513}"/>
    <hyperlink ref="V421" r:id="rId1694" xr:uid="{20FBCDC1-E4A1-4652-9AC6-F817148A8EEA}"/>
    <hyperlink ref="V420" r:id="rId1695" xr:uid="{9A500433-365B-469B-B873-196C3DD4F150}"/>
    <hyperlink ref="V419" r:id="rId1696" xr:uid="{65703E42-24F5-4894-BDB3-3CCDA257C043}"/>
    <hyperlink ref="V418" r:id="rId1697" xr:uid="{767D9119-0C56-42D6-940D-BA4FA3856BD9}"/>
    <hyperlink ref="V783" r:id="rId1698" xr:uid="{1F51531B-D350-4A48-BD42-47A60C426097}"/>
    <hyperlink ref="V782" r:id="rId1699" xr:uid="{4671E9F6-6BD1-48EB-B2B3-42AB5CAE8AC1}"/>
    <hyperlink ref="V781" r:id="rId1700" xr:uid="{2E31BA28-99F1-4623-ABBC-7456AB419577}"/>
    <hyperlink ref="V780" r:id="rId1701" xr:uid="{ECEEE7FF-020B-4193-93D5-055C2535CE8C}"/>
    <hyperlink ref="V779" r:id="rId1702" xr:uid="{FFC58139-1EA4-4579-8CD8-E6F450770642}"/>
    <hyperlink ref="V798" r:id="rId1703" xr:uid="{81C539E2-DD45-474D-814F-BEF361B53897}"/>
    <hyperlink ref="V797" r:id="rId1704" xr:uid="{288EF575-41FB-4A4E-A934-FC0799172B6D}"/>
    <hyperlink ref="V796" r:id="rId1705" xr:uid="{B85B420F-B729-4D92-BE96-F20A5D3C2918}"/>
    <hyperlink ref="V795" r:id="rId1706" xr:uid="{7E8F682A-76E2-44FD-8627-C86A5A1854ED}"/>
    <hyperlink ref="V794" r:id="rId1707" xr:uid="{DFCC7356-4E2D-44EC-936F-516736946B3D}"/>
    <hyperlink ref="V791" r:id="rId1708" xr:uid="{D6223CC5-F9D8-4AF1-A674-8BC65C227960}"/>
    <hyperlink ref="V790" r:id="rId1709" xr:uid="{D045B941-53F1-4C09-9F25-177496F48C2C}"/>
    <hyperlink ref="V789" r:id="rId1710" xr:uid="{4053A280-0AC8-4D3A-8F23-60E8DAC3E148}"/>
    <hyperlink ref="V774" r:id="rId1711" xr:uid="{63E3B2C9-184C-456C-B903-ADF0F07EBF80}"/>
    <hyperlink ref="V773" r:id="rId1712" xr:uid="{F1B54BFC-8F75-4A3A-A546-3D1EEC443CE2}"/>
    <hyperlink ref="V772" r:id="rId1713" xr:uid="{D9B13FD0-FDFA-473B-9A3A-18356F470BCC}"/>
    <hyperlink ref="V769" r:id="rId1714" xr:uid="{E7A66573-C118-4DF3-8D62-0694D6CB55FC}"/>
    <hyperlink ref="V768" r:id="rId1715" xr:uid="{432322E0-55EB-45DA-9099-134B50EAFFA0}"/>
    <hyperlink ref="V767" r:id="rId1716" xr:uid="{A1037AC5-2A64-4EFB-9DDD-F6EC406AF48E}"/>
    <hyperlink ref="V766" r:id="rId1717" xr:uid="{C1C127A9-9065-49AA-B8A5-BD2E0D176550}"/>
    <hyperlink ref="V765" r:id="rId1718" xr:uid="{E647A27E-33B0-439B-AB1C-2BBE9A345DF5}"/>
    <hyperlink ref="V740" r:id="rId1719" xr:uid="{C9873D20-20A5-47FE-BD66-688B5EC18ED8}"/>
    <hyperlink ref="V739" r:id="rId1720" xr:uid="{4CFB56EF-53CD-433C-AC4F-EC33038DADFB}"/>
    <hyperlink ref="V738" r:id="rId1721" xr:uid="{7A8F9087-A48A-4DD6-9C77-5C9125B6569F}"/>
    <hyperlink ref="V737" r:id="rId1722" xr:uid="{478BC680-BFB8-470B-9B4A-5130ED701059}"/>
    <hyperlink ref="V736" r:id="rId1723" xr:uid="{0D56E4E6-DE35-4290-B10C-8CDDE5A02FD5}"/>
    <hyperlink ref="V771" r:id="rId1724" xr:uid="{3658063F-B493-47E1-9EA1-95C195549A35}"/>
    <hyperlink ref="V298" r:id="rId1725" xr:uid="{EFF05243-EB61-4987-91AC-10D5BB477877}"/>
    <hyperlink ref="V316" r:id="rId1726" xr:uid="{814C24F6-9538-4E34-9EF5-8E1087379765}"/>
    <hyperlink ref="V302" r:id="rId1727" xr:uid="{A88F7CE1-A6DE-4B73-A3E1-CF6C51447CD9}"/>
    <hyperlink ref="V352" r:id="rId1728" xr:uid="{DE4F3C09-B1A5-467D-8FAB-642D1582D84F}"/>
    <hyperlink ref="V353" r:id="rId1729" xr:uid="{AED761CC-2EA6-448E-B5B5-9DBB03018179}"/>
    <hyperlink ref="V354" r:id="rId1730" xr:uid="{BF0530B4-825D-4EE2-91E1-A01698FF6DA0}"/>
    <hyperlink ref="V355" r:id="rId1731" xr:uid="{84B3573D-BAFC-4A02-BAB0-3BF7BD2C6B63}"/>
    <hyperlink ref="V356" r:id="rId1732" xr:uid="{7C33225D-B8C7-45D4-A134-C6041FDC7698}"/>
    <hyperlink ref="V357" r:id="rId1733" xr:uid="{5ADD206C-4FC9-489E-9F0E-D6893328DDFC}"/>
    <hyperlink ref="V358" r:id="rId1734" xr:uid="{5649053C-90D1-48A2-A69F-4B31EC044280}"/>
    <hyperlink ref="V359" r:id="rId1735" xr:uid="{85925A3E-AF1C-42CA-9C18-CE9C74CD764F}"/>
    <hyperlink ref="V360" r:id="rId1736" xr:uid="{66FA4F06-DB8E-4BA0-8731-F6CCF75A0E1A}"/>
    <hyperlink ref="V362" r:id="rId1737" xr:uid="{FC42F6BF-1189-444A-9F9D-9EE96E8776E0}"/>
    <hyperlink ref="V363" r:id="rId1738" xr:uid="{39830782-A485-4143-8F82-9BB1D3CA315A}"/>
    <hyperlink ref="V364" r:id="rId1739" xr:uid="{604815B2-8F7D-4036-AA64-35DB40D60E5A}"/>
    <hyperlink ref="V365" r:id="rId1740" xr:uid="{A4D71B0C-5FAB-4FAE-8E81-A8B6DD5349C1}"/>
    <hyperlink ref="V366" r:id="rId1741" xr:uid="{9B4FB892-3EEE-4E9C-B8C3-3552D35F3A22}"/>
    <hyperlink ref="V367" r:id="rId1742" xr:uid="{962E82AA-2A66-4120-8075-98A9145DBAC4}"/>
    <hyperlink ref="V372" r:id="rId1743" xr:uid="{CCC5A432-2AC6-472A-ADF1-FDA103CF96A1}"/>
    <hyperlink ref="V368" r:id="rId1744" xr:uid="{D0785536-948E-43AF-B1BC-3F7E3D6D2F54}"/>
    <hyperlink ref="V369" r:id="rId1745" xr:uid="{E8F49BAE-9851-4B9B-9CA1-A8015D46DB56}"/>
    <hyperlink ref="V370" r:id="rId1746" xr:uid="{BDFFFC9B-D4F2-4BC2-8442-F74314103B30}"/>
    <hyperlink ref="V371" r:id="rId1747" xr:uid="{211F043E-9402-40B8-AA2A-0FC4D41B7EA8}"/>
    <hyperlink ref="V378" r:id="rId1748" xr:uid="{EDE16379-6512-483C-9CFA-FCA9528DB603}"/>
    <hyperlink ref="V379" r:id="rId1749" xr:uid="{CA835056-8A71-41E1-A965-A64EF78D992B}"/>
    <hyperlink ref="V380" r:id="rId1750" xr:uid="{69A0AF4C-2A0E-4907-9D15-D4FF5D79BD28}"/>
    <hyperlink ref="V381" r:id="rId1751" xr:uid="{C118BA06-99E3-469A-8572-0FCD5820BAAF}"/>
    <hyperlink ref="V382" r:id="rId1752" xr:uid="{51AA1C04-8469-4219-9BC7-E05B759849CF}"/>
    <hyperlink ref="V383" r:id="rId1753" xr:uid="{8D5F9B0E-EB38-408F-AB82-92639EA0250E}"/>
    <hyperlink ref="V384" r:id="rId1754" xr:uid="{F3BD6D37-BE59-4FA5-976F-6C72E4024807}"/>
    <hyperlink ref="V390" r:id="rId1755" xr:uid="{FCD509FC-B0BA-41F3-ACF0-398C0263782F}"/>
    <hyperlink ref="V394" r:id="rId1756" xr:uid="{75EB0AD9-4634-44B5-814B-3A7348F81297}"/>
    <hyperlink ref="V234" r:id="rId1757" xr:uid="{43386110-836E-4332-8F02-0433EF71F8A7}"/>
    <hyperlink ref="V415" r:id="rId1758" xr:uid="{1FC111AC-AED4-4E7A-926D-AB0D87C01A94}"/>
    <hyperlink ref="V461" r:id="rId1759" xr:uid="{B9398D1B-A459-48BD-A1CF-E424D2D66C1A}"/>
    <hyperlink ref="V873" r:id="rId1760" xr:uid="{0B393936-DB0A-40D9-B37D-FEBBDF3F8852}"/>
    <hyperlink ref="V874" r:id="rId1761" xr:uid="{D4A86B2F-91C1-4795-A8FA-09D7CDA72FB8}"/>
    <hyperlink ref="V649" r:id="rId1762" xr:uid="{27CFE4F8-3B00-4F67-8764-92A452120B2C}"/>
    <hyperlink ref="V586" r:id="rId1763" xr:uid="{CB2D6767-AC76-4596-BA45-55A19AA2EEFE}"/>
    <hyperlink ref="V589" r:id="rId1764" xr:uid="{BEC7B05C-F582-4AFE-B4B4-35F67E11C057}"/>
    <hyperlink ref="V594" r:id="rId1765" xr:uid="{9D41A30F-9F74-4E57-AB51-D84C4B77A7D0}"/>
    <hyperlink ref="V697" r:id="rId1766" xr:uid="{160C9981-1CBB-4B97-AF9A-7518DB1942D4}"/>
    <hyperlink ref="V696" r:id="rId1767" xr:uid="{BC951DE2-B91A-4234-AC54-BEC0EB94E05D}"/>
    <hyperlink ref="V695" r:id="rId1768" xr:uid="{D502BD84-D92E-42FD-83DD-763C3D9E7E8A}"/>
    <hyperlink ref="V694" r:id="rId1769" xr:uid="{60AB01BC-2A8A-4453-B0FA-BB4DF5AA56DC}"/>
    <hyperlink ref="V693" r:id="rId1770" xr:uid="{B712E69D-59B6-42B0-AABF-AAAEA588D521}"/>
    <hyperlink ref="V858" r:id="rId1771" xr:uid="{A3C7538E-92DA-4FAF-BCB4-ED8FE7C4C235}"/>
    <hyperlink ref="V692" r:id="rId1772" xr:uid="{4581EA4E-A479-47DF-A562-45AA86C78C98}"/>
    <hyperlink ref="V691" r:id="rId1773" xr:uid="{40A64B22-D7BA-4F9A-BB4B-C13CE362F352}"/>
    <hyperlink ref="V817" r:id="rId1774" xr:uid="{22E217E9-7140-4B01-B5D4-3FA21FF302C6}"/>
    <hyperlink ref="V816" r:id="rId1775" xr:uid="{5F264626-8D75-4695-B0BB-9F9C8B2C6479}"/>
    <hyperlink ref="V815" r:id="rId1776" xr:uid="{0AD422D7-426C-41AC-A6A5-51AFA353D4FE}"/>
    <hyperlink ref="V814" r:id="rId1777" xr:uid="{C57EC4AF-74CB-479F-94C9-8504EF1B63D8}"/>
    <hyperlink ref="V813" r:id="rId1778" xr:uid="{5D689DE0-5DFF-466D-AD08-CA3F168E6602}"/>
    <hyperlink ref="V812" r:id="rId1779" xr:uid="{8D56B3D3-11A6-4255-8BDA-9005EDC70C6B}"/>
    <hyperlink ref="V811" r:id="rId1780" xr:uid="{4DC40D4C-4A01-407C-BA21-4836ED776657}"/>
    <hyperlink ref="V787" r:id="rId1781" xr:uid="{CE662F47-BE41-4E11-AD01-4825B36DA6C6}"/>
    <hyperlink ref="V810" r:id="rId1782" xr:uid="{67296195-7C1E-481F-B275-47768CEF508E}"/>
    <hyperlink ref="V788" r:id="rId1783" xr:uid="{D56FEF69-7944-4FA1-9E6F-74F57921E8CC}"/>
    <hyperlink ref="V689" r:id="rId1784" xr:uid="{50FC3F72-132D-4538-9192-7B0983A96E81}"/>
    <hyperlink ref="V690" r:id="rId1785" xr:uid="{FD2CAD2E-E7AF-4AB4-9945-7A0FD717491E}"/>
    <hyperlink ref="V956" r:id="rId1786" xr:uid="{AAFBDDF0-D276-4ED3-AD3A-0EBED1E5D62E}"/>
    <hyperlink ref="V954" r:id="rId1787" xr:uid="{5BE8555E-5DD7-4D9E-9E35-2EBAD6B34AC0}"/>
    <hyperlink ref="V953" r:id="rId1788" xr:uid="{5FD00367-B6A7-4BC3-8DEE-DA17C0EFF353}"/>
    <hyperlink ref="V955" r:id="rId1789" xr:uid="{6DF6B992-C235-463F-B602-B1931ED4469E}"/>
    <hyperlink ref="V952" r:id="rId1790" xr:uid="{785C685E-772A-4C1B-96A9-E12C117CD26B}"/>
    <hyperlink ref="V700" r:id="rId1791" xr:uid="{16D60BE2-3A91-409C-A70A-637707BF3865}"/>
    <hyperlink ref="V699" r:id="rId1792" xr:uid="{6ECB2395-5C02-4E92-AC15-7A182D35D5ED}"/>
    <hyperlink ref="V942" r:id="rId1793" xr:uid="{B47D8F7F-5B9E-4E70-9EFE-9F5BF365264D}"/>
    <hyperlink ref="V951" r:id="rId1794" xr:uid="{019BA273-686F-460C-A643-401EE41FD076}"/>
    <hyperlink ref="V957" r:id="rId1795" xr:uid="{1FA7B798-5060-4E3A-981E-8DC531873787}"/>
    <hyperlink ref="V958" r:id="rId1796" xr:uid="{30F38E31-C7CB-42FE-9665-51BB3B81CD9F}"/>
    <hyperlink ref="V741" r:id="rId1797" xr:uid="{0774DD58-5697-4975-A9FC-3CA5FE8AE899}"/>
    <hyperlink ref="V511" r:id="rId1798" xr:uid="{F9CB0445-1D4A-4A49-98CC-2D526C3FDA72}"/>
    <hyperlink ref="V764" r:id="rId1799" xr:uid="{4DA2D664-D8FD-4CF9-87D0-95DD8CA3AE5C}"/>
    <hyperlink ref="V763" r:id="rId1800" xr:uid="{BA7BABFF-2BF7-4B18-8695-D2AF2A08439E}"/>
    <hyperlink ref="V762" r:id="rId1801" xr:uid="{08756A44-4131-477F-8B32-68BFCA889A33}"/>
    <hyperlink ref="V761" r:id="rId1802" xr:uid="{64261937-76D3-4297-9941-1BDD356D8D0B}"/>
    <hyperlink ref="V760" r:id="rId1803" xr:uid="{F3728A04-2B0B-4274-AED2-3D91DEF37C79}"/>
    <hyperlink ref="V759" r:id="rId1804" xr:uid="{54215E02-FC63-4047-942C-96D68813F9FD}"/>
    <hyperlink ref="V758" r:id="rId1805" xr:uid="{53725C05-DE30-4480-B714-CF4ECF2D8D42}"/>
    <hyperlink ref="V757" r:id="rId1806" xr:uid="{7AA6351A-3C50-49C5-9364-4D04C7AC9179}"/>
    <hyperlink ref="V755" r:id="rId1807" xr:uid="{13D83AF7-B645-45EF-83BF-9BC335201BD4}"/>
    <hyperlink ref="V756" r:id="rId1808" xr:uid="{77078847-9A38-4421-BCEF-1E1756C68EC8}"/>
    <hyperlink ref="V920" r:id="rId1809" xr:uid="{6F75AA20-1FAE-48B1-837E-B48A478EC015}"/>
    <hyperlink ref="V919" r:id="rId1810" xr:uid="{E781B10F-B242-476C-BF44-1F6F8F842FC1}"/>
    <hyperlink ref="V918" r:id="rId1811" xr:uid="{EBDDB59F-57E7-4D9B-921D-73B69E0ECE74}"/>
    <hyperlink ref="V917" r:id="rId1812" xr:uid="{114BA9FF-F2DA-4D27-B4AA-D43BB84978BB}"/>
    <hyperlink ref="V916" r:id="rId1813" xr:uid="{60790DB0-FFF5-4A02-9DD4-B495FFA40FEC}"/>
    <hyperlink ref="V915" r:id="rId1814" xr:uid="{26FE7321-6750-4932-9990-A6765B4FDB45}"/>
    <hyperlink ref="V914" r:id="rId1815" xr:uid="{C54238B8-11F9-48DC-82EB-F63F564A147A}"/>
    <hyperlink ref="V913" r:id="rId1816" xr:uid="{F455FFC0-E647-4C86-9DDB-0A31BD1CB13A}"/>
    <hyperlink ref="V912" r:id="rId1817" xr:uid="{A5AAEB3C-D700-49A5-B54D-F097D7E50746}"/>
    <hyperlink ref="V809" r:id="rId1818" xr:uid="{841E238E-DC12-4390-BBE4-3BFC09F1309E}"/>
    <hyperlink ref="V827" r:id="rId1819" xr:uid="{3F0C0634-3816-4750-8E24-0FE492574F35}"/>
    <hyperlink ref="V826" r:id="rId1820" xr:uid="{B17BDA9B-BF62-4411-B631-12F8828D4072}"/>
    <hyperlink ref="V825" r:id="rId1821" xr:uid="{9A4EE2FC-E3ED-450B-B571-1E1953B1100A}"/>
    <hyperlink ref="V824" r:id="rId1822" xr:uid="{9E523565-6C46-49C2-BB12-C11F38F0AC08}"/>
    <hyperlink ref="V822" r:id="rId1823" xr:uid="{FBD0B610-0752-40AB-BEEC-8FBD6545A7A1}"/>
    <hyperlink ref="V821" r:id="rId1824" xr:uid="{5D677C32-F177-42B9-82A1-A06A0E7B7CDB}"/>
    <hyperlink ref="V819" r:id="rId1825" xr:uid="{D63EFC73-BAED-412F-882A-6D2DE91789C3}"/>
    <hyperlink ref="V818" r:id="rId1826" xr:uid="{517D2A9D-6DFE-4437-A82D-D916875C0C23}"/>
    <hyperlink ref="V820" r:id="rId1827" xr:uid="{AA3BA1FD-6925-4CF7-92E9-39CC4E1A6281}"/>
    <hyperlink ref="V930" r:id="rId1828" xr:uid="{ED45AA98-D2E0-4F3B-B0A7-E39203C58059}"/>
    <hyperlink ref="V929" r:id="rId1829" xr:uid="{B7E49B67-6B19-400A-9F9D-E9ACD7C46FEA}"/>
    <hyperlink ref="V928" r:id="rId1830" xr:uid="{42E9F9DA-3499-4941-90C3-6866D2F83B71}"/>
    <hyperlink ref="V927" r:id="rId1831" xr:uid="{8C9D02D9-042A-498C-BE17-01662932FCC3}"/>
    <hyperlink ref="V926" r:id="rId1832" xr:uid="{9E810765-9BBA-43DF-A672-2FFF0FD5E1E1}"/>
    <hyperlink ref="V925" r:id="rId1833" xr:uid="{F44FA7EC-B2AC-4D97-BE5F-70073BF76A0D}"/>
    <hyperlink ref="V924" r:id="rId1834" xr:uid="{06A76241-D976-4E01-88C8-3CCBBC9721FC}"/>
    <hyperlink ref="V922" r:id="rId1835" xr:uid="{C1E1A565-1418-40D8-AAAD-1AB8FEC34E90}"/>
    <hyperlink ref="V921" r:id="rId1836" xr:uid="{B932F9C4-13B4-45AE-AA46-1D9FFB71D893}"/>
    <hyperlink ref="V923" r:id="rId1837" xr:uid="{5E83E276-1A33-4526-ACD9-BFC6A405B748}"/>
    <hyperlink ref="V836" r:id="rId1838" xr:uid="{C1381CFF-E7DF-4ACA-A175-22EF1129BA50}"/>
    <hyperlink ref="V835" r:id="rId1839" xr:uid="{A541E481-2540-4045-BE27-657E82BF359D}"/>
    <hyperlink ref="V834" r:id="rId1840" xr:uid="{1D41CFC0-4DCD-44A0-8761-82AC4C189EEE}"/>
    <hyperlink ref="V833" r:id="rId1841" xr:uid="{65464D26-1EAA-4969-B9E2-4719E793D330}"/>
    <hyperlink ref="V832" r:id="rId1842" xr:uid="{631F4A74-69A4-46B5-8811-9804DDE46A0E}"/>
    <hyperlink ref="V831" r:id="rId1843" xr:uid="{8E9D238A-0371-4E8F-A995-C681A9E4870E}"/>
    <hyperlink ref="V830" r:id="rId1844" xr:uid="{CFBE747A-CB9F-4A95-847C-C93A153FC668}"/>
    <hyperlink ref="V829" r:id="rId1845" xr:uid="{1B8F9EF3-144D-40E9-8A85-DDE99A2094BB}"/>
    <hyperlink ref="V828" r:id="rId1846" xr:uid="{01678C25-3C26-46EA-8B1E-612268ABEEAE}"/>
    <hyperlink ref="V823" r:id="rId1847" xr:uid="{0A6420A4-FCAF-4588-BFBF-5F0D722C251C}"/>
    <hyperlink ref="V837" r:id="rId1848" xr:uid="{DD30B960-9432-40EE-A298-E548647EEDBF}"/>
    <hyperlink ref="V535" r:id="rId1849" xr:uid="{50070D2E-6C0E-4153-9726-B48F1C114E44}"/>
    <hyperlink ref="V906" r:id="rId1850" xr:uid="{E49478AC-26C2-4F1F-AD3A-E852A6569F68}"/>
    <hyperlink ref="V905" r:id="rId1851" xr:uid="{A8C0C60D-F08F-4B5F-B2CE-1D872B3FFD07}"/>
    <hyperlink ref="V904" r:id="rId1852" xr:uid="{78865C23-24C9-4C19-9312-27BF053CE25B}"/>
    <hyperlink ref="V903" r:id="rId1853" xr:uid="{F61D642C-261D-4C84-B5A0-C9C10768B90B}"/>
    <hyperlink ref="V902" r:id="rId1854" xr:uid="{69CB577A-8E16-4954-85A7-CD4E57008B31}"/>
    <hyperlink ref="V901" r:id="rId1855" xr:uid="{14C6C394-84C4-40DB-80C7-4F3741E6F77A}"/>
    <hyperlink ref="V900" r:id="rId1856" xr:uid="{127873E2-7471-4619-A32F-46CC939E8ABA}"/>
    <hyperlink ref="V899" r:id="rId1857" xr:uid="{2F18CDD3-A622-4EA4-9FB6-AE343631CA09}"/>
    <hyperlink ref="V898" r:id="rId1858" xr:uid="{72DE6608-7597-4347-A619-FD741BE5CFB3}"/>
    <hyperlink ref="V897" r:id="rId1859" xr:uid="{79FE5843-0FA7-430D-AB2B-DEBA8F2D8D80}"/>
    <hyperlink ref="V896" r:id="rId1860" xr:uid="{1FC102B0-6291-4C93-B483-C64CB2954A45}"/>
    <hyperlink ref="V895" r:id="rId1861" xr:uid="{8AF1D07B-5068-4DD3-8358-ABECD68F9629}"/>
    <hyperlink ref="V894" r:id="rId1862" xr:uid="{0AC11695-9BAF-4F95-B2DE-34C3D31F0E50}"/>
    <hyperlink ref="V893" r:id="rId1863" xr:uid="{476DB996-78DB-4B32-8E4E-9842493BAEB9}"/>
    <hyperlink ref="V892" r:id="rId1864" xr:uid="{2661124D-4617-484D-AD35-459544A657C5}"/>
    <hyperlink ref="V935" r:id="rId1865" xr:uid="{87603BA6-B499-4505-A872-3D7D0D8F75B7}"/>
    <hyperlink ref="V934" r:id="rId1866" xr:uid="{C2A6995A-189B-4F4E-B1AF-6F1CD3A79C25}"/>
    <hyperlink ref="V933" r:id="rId1867" xr:uid="{705160F7-C202-414E-ADD2-93FBB902589D}"/>
    <hyperlink ref="V932" r:id="rId1868" xr:uid="{E6D1698A-BFE9-4F97-834C-8B9A38EBE0AD}"/>
    <hyperlink ref="V931" r:id="rId1869" xr:uid="{8C0D8939-3FE8-4611-807B-0A7CA71D4354}"/>
    <hyperlink ref="V847" r:id="rId1870" xr:uid="{DBB4FE2A-32F2-424F-B4B4-6FDE3C4B0FEF}"/>
    <hyperlink ref="V846" r:id="rId1871" xr:uid="{AC6336EF-C405-4AEC-90D9-115F4F5B74E5}"/>
    <hyperlink ref="V845" r:id="rId1872" xr:uid="{F8B5F890-B38F-4AF9-8578-33493E77DCA9}"/>
    <hyperlink ref="V844" r:id="rId1873" xr:uid="{8719E330-1167-4E34-9505-0D8F3B9F19AA}"/>
    <hyperlink ref="V843" r:id="rId1874" xr:uid="{E1130DCE-5BA0-44D8-A6FB-EC084B7F05E8}"/>
    <hyperlink ref="V842" r:id="rId1875" xr:uid="{76654F20-3E73-42DD-B0F3-C5F24D9D5414}"/>
    <hyperlink ref="V841" r:id="rId1876" xr:uid="{56DB927B-5C74-4470-A553-8475B8299803}"/>
    <hyperlink ref="V840" r:id="rId1877" xr:uid="{70BA18D8-D090-410E-91C4-000CC3697F4D}"/>
    <hyperlink ref="V839" r:id="rId1878" xr:uid="{8C36A223-BF43-4F4E-9B65-4AA0C7144BA6}"/>
    <hyperlink ref="V838" r:id="rId1879" xr:uid="{513A96FF-72C2-41BC-8128-4E5DEF1BC09D}"/>
    <hyperlink ref="V857" r:id="rId1880" xr:uid="{6C0321BD-908C-4D85-8C30-919DE6C4F953}"/>
    <hyperlink ref="V856" r:id="rId1881" xr:uid="{C5EB2EFD-8EF5-4752-BAE0-4ACB8AD53197}"/>
    <hyperlink ref="V855" r:id="rId1882" xr:uid="{20FC34F5-31B0-481E-9725-0853B44FBEE1}"/>
    <hyperlink ref="V854" r:id="rId1883" xr:uid="{752E6495-87C6-4383-B5E5-BED1B5A33623}"/>
    <hyperlink ref="V853" r:id="rId1884" xr:uid="{CB9D77DA-0B40-4F56-A02C-31ABACE490C7}"/>
    <hyperlink ref="V852" r:id="rId1885" xr:uid="{20318313-5A86-4151-986E-E90F10067344}"/>
    <hyperlink ref="V851" r:id="rId1886" xr:uid="{C8352AD6-1880-47F6-9B81-6EDD99613892}"/>
    <hyperlink ref="V850" r:id="rId1887" xr:uid="{5E6712F4-6EA7-427A-813C-FCB115D34E0A}"/>
    <hyperlink ref="V849" r:id="rId1888" xr:uid="{66FFD147-D1E6-4B28-8BF2-B94FBE1F3987}"/>
    <hyperlink ref="V848" r:id="rId1889" xr:uid="{E5F362BF-DF5D-47DC-9981-BFAB0F00854C}"/>
    <hyperlink ref="V548" r:id="rId1890" xr:uid="{6C0E0451-48CE-48ED-ACC1-7FC12D688FA2}"/>
    <hyperlink ref="V547" r:id="rId1891" xr:uid="{46E492DB-4286-4DB0-A088-7315B25F836E}"/>
    <hyperlink ref="V546" r:id="rId1892" xr:uid="{46AFDA01-FDEE-4AED-8917-4949A1A16B9A}"/>
    <hyperlink ref="V545" r:id="rId1893" xr:uid="{31F54430-8A94-4892-9721-4654121CDC52}"/>
    <hyperlink ref="V539" r:id="rId1894" xr:uid="{A2701B71-E611-4B44-97ED-5A3274C7A50B}"/>
    <hyperlink ref="V538" r:id="rId1895" xr:uid="{6859C0F4-B2A0-4043-BA86-108B374E52B4}"/>
    <hyperlink ref="V537" r:id="rId1896" xr:uid="{FC24F42C-2F33-4BC3-BD35-BD9BE3660186}"/>
    <hyperlink ref="V536" r:id="rId1897" xr:uid="{3A8711C2-ACF6-4008-A19B-EB158530A7EE}"/>
    <hyperlink ref="V549" r:id="rId1898" xr:uid="{4F455070-C205-4F06-9765-5DF93BC85DF7}"/>
    <hyperlink ref="V494" r:id="rId1899" xr:uid="{667E9AFE-29B3-41C1-83EC-21691B87928C}"/>
    <hyperlink ref="V249" r:id="rId1900" xr:uid="{12FDF34A-B747-4B3F-B287-9661C9680892}"/>
    <hyperlink ref="V560" r:id="rId1901" xr:uid="{0B037FBD-39C8-4366-88E6-72240821C353}"/>
    <hyperlink ref="V559" r:id="rId1902" xr:uid="{FF2A76EE-4B50-4D1C-AFD7-DB6298F5DBDA}"/>
    <hyperlink ref="V558" r:id="rId1903" xr:uid="{2EC0FC36-5742-48A3-8AD6-D7A6561D7359}"/>
    <hyperlink ref="V557" r:id="rId1904" xr:uid="{BD39E177-D7C8-4D91-A4AA-B085EDA67BD4}"/>
    <hyperlink ref="V556" r:id="rId1905" xr:uid="{C40A0DE4-F8E6-420D-AE0C-C5B297551F1B}"/>
    <hyperlink ref="V555" r:id="rId1906" xr:uid="{B84D7778-9810-434F-8DBD-49DF8E6F81F2}"/>
    <hyperlink ref="V554" r:id="rId1907" xr:uid="{E3720363-0DB7-4607-8261-D769E77240DB}"/>
    <hyperlink ref="V553" r:id="rId1908" xr:uid="{09083121-DCE3-4653-A708-B796E4EA4797}"/>
    <hyperlink ref="V552" r:id="rId1909" xr:uid="{1BB9D392-4E35-420A-8374-3A7B28987E33}"/>
    <hyperlink ref="V551" r:id="rId1910" xr:uid="{FA2B4116-B250-45FA-8524-2A9D72A8C3FC}"/>
    <hyperlink ref="V550" r:id="rId1911" xr:uid="{FF237096-5E9C-4F5D-9136-1B87E9E60EF0}"/>
    <hyperlink ref="V711" r:id="rId1912" xr:uid="{81669FD9-EF23-4454-AA39-E75B2FEB44AE}"/>
    <hyperlink ref="V710" r:id="rId1913" xr:uid="{C1D98DEE-9CC8-4BA1-AE00-0F798F5C0F3F}"/>
    <hyperlink ref="V709" r:id="rId1914" xr:uid="{456D2AA3-CDD7-4B6F-B2D9-391CC4AB0223}"/>
    <hyperlink ref="V708" r:id="rId1915" xr:uid="{79BCD06E-69AB-431B-9AD2-008AD3FB3B23}"/>
    <hyperlink ref="V707" r:id="rId1916" xr:uid="{CD05EAF7-4B95-4F07-A4DE-EF85A8116E0D}"/>
    <hyperlink ref="V706" r:id="rId1917" xr:uid="{B5C920DC-9F8E-40E3-8484-8851A62EFC6F}"/>
    <hyperlink ref="V705" r:id="rId1918" xr:uid="{CBDDE804-8B79-45C4-BEB6-EDB1F679F131}"/>
    <hyperlink ref="V704" r:id="rId1919" xr:uid="{4827FC16-80A4-4430-8825-94A4668F8C1D}"/>
    <hyperlink ref="V703" r:id="rId1920" xr:uid="{463875B8-6C7E-4752-AE00-6CC2FBB705AF}"/>
    <hyperlink ref="V702" r:id="rId1921" xr:uid="{7643DE36-B105-41DC-B83E-E1124F844AC0}"/>
    <hyperlink ref="V701" r:id="rId1922" xr:uid="{873F27B3-408A-410C-909E-86B7F0BDB8FD}"/>
    <hyperlink ref="V719" r:id="rId1923" xr:uid="{70F14911-4B4E-4F99-A6F8-5E7DC67F4635}"/>
    <hyperlink ref="V718" r:id="rId1924" xr:uid="{2C3CD7C7-E9F2-4EA8-A484-0019CF066533}"/>
    <hyperlink ref="V717" r:id="rId1925" xr:uid="{F86374DB-DCBE-4BF1-8CFC-B4BF68D52A32}"/>
    <hyperlink ref="V716" r:id="rId1926" xr:uid="{2DA46626-B1EB-4BCC-87B1-84C90903EB11}"/>
    <hyperlink ref="V715" r:id="rId1927" xr:uid="{5488BD97-F7FF-496F-9314-F7C6845FA49A}"/>
    <hyperlink ref="V714" r:id="rId1928" xr:uid="{349E3918-EBAA-4EF4-AE72-1231FB95ABF6}"/>
    <hyperlink ref="V713" r:id="rId1929" xr:uid="{4C15B7FB-530F-45F8-8132-983D84FA7709}"/>
    <hyperlink ref="V712" r:id="rId1930" xr:uid="{0D461544-F89E-4730-9B2D-8CE3EEE3C942}"/>
    <hyperlink ref="V562" r:id="rId1931" xr:uid="{5424B142-806E-4B6F-B1E2-AB0136302DF8}"/>
    <hyperlink ref="V561" r:id="rId1932" xr:uid="{0CB18C2E-B3FD-4794-AD7D-5347D69567C6}"/>
    <hyperlink ref="V724" r:id="rId1933" xr:uid="{A60719F4-7308-4950-9991-0CE2198C1D23}"/>
    <hyperlink ref="V723" r:id="rId1934" xr:uid="{1C7C49EB-643C-47E8-B76F-8F7397656935}"/>
    <hyperlink ref="V722" r:id="rId1935" xr:uid="{C2C359E3-DA60-4F70-9C6A-94D3EC33741C}"/>
    <hyperlink ref="V721" r:id="rId1936" xr:uid="{17397B5E-1DFC-40C0-B248-BC9AD04BE8DC}"/>
    <hyperlink ref="V720" r:id="rId1937" xr:uid="{ADC0F532-E5A4-4160-A28B-154D14E30E83}"/>
    <hyperlink ref="V604" r:id="rId1938" xr:uid="{92C84A2F-0E84-4D36-9436-89788357131F}"/>
    <hyperlink ref="V603" r:id="rId1939" xr:uid="{F51FA8A2-0E50-4E50-8876-B9FF2D5C9B63}"/>
    <hyperlink ref="V602" r:id="rId1940" xr:uid="{E1B23589-707B-4C13-8BC9-FF1256B23140}"/>
    <hyperlink ref="V601" r:id="rId1941" xr:uid="{D6B5E5E5-46D3-483E-A849-81827B042A0C}"/>
    <hyperlink ref="V600" r:id="rId1942" xr:uid="{546E0AEB-DF4A-4030-AA8B-EF630F23121B}"/>
    <hyperlink ref="V567" r:id="rId1943" xr:uid="{6A4F284F-27A6-4CE4-BFBB-79D8FCBA9E9B}"/>
    <hyperlink ref="V566" r:id="rId1944" xr:uid="{8154F9B8-E945-4F54-8269-E5BCAA96ABD9}"/>
    <hyperlink ref="V565" r:id="rId1945" xr:uid="{EB37C20E-3A5F-4975-9F8C-BCBFFC6E416F}"/>
    <hyperlink ref="V564" r:id="rId1946" xr:uid="{774C466B-74D9-4D71-9F4A-3B5C47B1DC79}"/>
    <hyperlink ref="V563" r:id="rId1947" xr:uid="{7787587F-64C6-466D-979F-1FD0ED42FB0B}"/>
    <hyperlink ref="V614" r:id="rId1948" xr:uid="{F4F194EF-C6ED-498E-AEA0-D45ECB29F3CB}"/>
    <hyperlink ref="V613" r:id="rId1949" xr:uid="{598C1481-7046-4E62-9209-99F1EA1CB22B}"/>
    <hyperlink ref="V612" r:id="rId1950" xr:uid="{46EBE293-98E8-4407-A2D1-FD7F03793F97}"/>
    <hyperlink ref="V611" r:id="rId1951" xr:uid="{BD2DACC7-40D1-4B42-9AE8-3F72C16E71A1}"/>
    <hyperlink ref="V610" r:id="rId1952" xr:uid="{034E0F9A-57F6-40E6-87EA-AECFD07CAF42}"/>
    <hyperlink ref="V609" r:id="rId1953" xr:uid="{CA1961A1-D3F8-436B-BFD8-7653185CC8EE}"/>
    <hyperlink ref="V608" r:id="rId1954" xr:uid="{DD9D97C4-82FE-4A5A-989E-823014E5DAB8}"/>
    <hyperlink ref="V607" r:id="rId1955" xr:uid="{E8254EEA-375B-47A1-A020-056C3A770846}"/>
    <hyperlink ref="V606" r:id="rId1956" xr:uid="{5CEAD808-B736-4227-8D7A-3FC7A717C953}"/>
    <hyperlink ref="V605" r:id="rId1957" xr:uid="{F9BA045F-9C9C-4AF9-AD78-8AAAD7105ABE}"/>
    <hyperlink ref="V621" r:id="rId1958" xr:uid="{ACB2ACF6-B856-4F95-9C88-C31E660308D3}"/>
    <hyperlink ref="V620" r:id="rId1959" xr:uid="{2908FA47-C331-43C6-8304-1566E76C6CC7}"/>
    <hyperlink ref="V619" r:id="rId1960" xr:uid="{6531CBAB-2BC0-4F99-959A-B35AE8EFECB7}"/>
    <hyperlink ref="V618" r:id="rId1961" xr:uid="{5F328549-7993-4365-868B-06C1F8C2D833}"/>
    <hyperlink ref="V617" r:id="rId1962" xr:uid="{CA81168F-5033-4239-BAC2-2D5AF4CA4FF1}"/>
    <hyperlink ref="V616" r:id="rId1963" xr:uid="{CFCBD114-BD9D-424F-A479-30BE3F684F95}"/>
    <hyperlink ref="V615" r:id="rId1964" xr:uid="{69B41F66-15A8-4EFE-AEC8-E85B44EFD3EC}"/>
    <hyperlink ref="V626" r:id="rId1965" xr:uid="{0347069A-BFA6-40E4-9432-9DF946133EAC}"/>
    <hyperlink ref="V625" r:id="rId1966" xr:uid="{5BF946D8-DD8B-494C-A4A3-D6344A8254BD}"/>
    <hyperlink ref="V624" r:id="rId1967" xr:uid="{BBEE4EB6-5963-4CE5-8CFC-13FB545635A1}"/>
    <hyperlink ref="V623" r:id="rId1968" xr:uid="{851DDA2C-119D-43D5-842F-214F8665A152}"/>
    <hyperlink ref="V622" r:id="rId1969" xr:uid="{CAA39263-9066-4A26-95AC-A11B54FD80BD}"/>
    <hyperlink ref="V498" r:id="rId1970" xr:uid="{303E8784-5B71-4DFD-85D0-F01F6A8EFE45}"/>
    <hyperlink ref="W233:W958" r:id="rId1971" display="http://transparencia.comitan.gob.mx/ART85/XXVII/DESARROLLO_URBANO/OFICIO_XXVII_2022.pdf" xr:uid="{4455D627-8FA5-434A-8F46-F2696F108B6A}"/>
    <hyperlink ref="V989" r:id="rId1972" xr:uid="{F755287B-8C6E-491D-951B-5D02D600C5DD}"/>
    <hyperlink ref="V961" r:id="rId1973" xr:uid="{DFFCC781-CE50-4A52-8508-68DFF028041D}"/>
    <hyperlink ref="V991" r:id="rId1974" xr:uid="{69E87F0A-73A4-4264-9B6D-87E703F50CA7}"/>
    <hyperlink ref="V981" r:id="rId1975" xr:uid="{A1227849-812A-40B3-9ABC-6774F2757FDD}"/>
    <hyperlink ref="V970" r:id="rId1976" xr:uid="{E171A153-2EB8-4432-9271-1660C3E81541}"/>
    <hyperlink ref="V980" r:id="rId1977" xr:uid="{E02043AC-0A64-41A5-9B4B-3915114E5C08}"/>
    <hyperlink ref="V959" r:id="rId1978" xr:uid="{37D8D183-0556-4E86-8A3E-886A138EBAF8}"/>
    <hyperlink ref="V976" r:id="rId1979" xr:uid="{478A0E34-AB02-4A2B-8CF4-7CF439DF3DBE}"/>
    <hyperlink ref="V966" r:id="rId1980" xr:uid="{28FC4EF3-90D0-4A76-B607-6472E98C6CAF}"/>
    <hyperlink ref="V969" r:id="rId1981" xr:uid="{D3ADEEC0-AA5B-4594-BB32-D03216376D90}"/>
    <hyperlink ref="V973" r:id="rId1982" xr:uid="{A1A119E2-721C-41BF-9750-08A90521DEEA}"/>
    <hyperlink ref="V967" r:id="rId1983" xr:uid="{89EB095A-D800-4BED-86CB-40136F8EFBD1}"/>
    <hyperlink ref="V977" r:id="rId1984" xr:uid="{6BFA4362-CF9D-4135-A857-F45E30B3520F}"/>
    <hyperlink ref="V962" r:id="rId1985" xr:uid="{0F7048B1-A1BF-437A-B3AC-936D0555D91C}"/>
    <hyperlink ref="V972" r:id="rId1986" xr:uid="{00F85A87-3A68-4C8E-B1AE-D08DC5E59A95}"/>
    <hyperlink ref="V993" r:id="rId1987" xr:uid="{83F06539-AAEB-42F8-9CB9-4A9325DE8760}"/>
    <hyperlink ref="V963" r:id="rId1988" xr:uid="{0C41D9AE-8CBE-45AA-9458-4EBD301F0F73}"/>
    <hyperlink ref="V983" r:id="rId1989" xr:uid="{CC55AAC8-1546-44D9-9BE7-1518F0ABB275}"/>
    <hyperlink ref="V982" r:id="rId1990" xr:uid="{D6E633D8-CC9C-4C7F-97C4-6EB5D745FEC2}"/>
    <hyperlink ref="V988" r:id="rId1991" xr:uid="{06502254-D7FC-48CF-AEA9-C09661B27982}"/>
    <hyperlink ref="V979" r:id="rId1992" xr:uid="{CFBB4A99-FCA7-4F4C-9D24-3191BF4AB323}"/>
    <hyperlink ref="V978" r:id="rId1993" xr:uid="{650524A7-5D55-4179-B369-F0A378AB3FA7}"/>
    <hyperlink ref="V964" r:id="rId1994" xr:uid="{EF6503C5-6F7F-4005-8579-C77799ECA2D3}"/>
    <hyperlink ref="V968" r:id="rId1995" xr:uid="{3512F6C7-CF91-4CB8-B2F7-4B8ACCE2B960}"/>
    <hyperlink ref="V990" r:id="rId1996" xr:uid="{17739DFC-FEED-4553-BEF0-E68323812775}"/>
    <hyperlink ref="V975" r:id="rId1997" xr:uid="{C87053EB-971D-44B9-9365-444087E9BE11}"/>
    <hyperlink ref="V971" r:id="rId1998" xr:uid="{CB590557-9FA5-4430-88D6-3A2E17DC88B7}"/>
    <hyperlink ref="V984" r:id="rId1999" xr:uid="{A64614F5-2C73-4EAB-B0D9-6B9E2B57D612}"/>
    <hyperlink ref="V974" r:id="rId2000" xr:uid="{5E9D6DE4-505C-498F-A3D8-4388915BD7E1}"/>
    <hyperlink ref="V994" r:id="rId2001" xr:uid="{322FE798-E909-40DE-8EC0-917CC1544824}"/>
    <hyperlink ref="V987" r:id="rId2002" xr:uid="{16478B14-526D-42C4-AD27-2ABBF4D3C7DF}"/>
    <hyperlink ref="V960" r:id="rId2003" xr:uid="{9AB78F1D-54B2-4784-8F43-C1C762ED7465}"/>
    <hyperlink ref="V992" r:id="rId2004" xr:uid="{6C1083DA-34A0-463B-8A8C-C405FF1CB31B}"/>
    <hyperlink ref="V965" r:id="rId2005" xr:uid="{5D6213F6-81F5-48FE-B763-8BA52EE5DD8A}"/>
    <hyperlink ref="V985" r:id="rId2006" xr:uid="{1A2091D6-5B72-491F-B878-7633C39F1C8F}"/>
    <hyperlink ref="V986" r:id="rId2007" xr:uid="{D1D80B81-FEE4-45A1-B576-78E07FA3CD65}"/>
    <hyperlink ref="W959:W994" r:id="rId2008" display="http://transparencia.comitan.gob.mx/ART85/XXVII/DESARROLLO_URBANO/OFICIO_XXVII_2022.pdf" xr:uid="{7D049285-9D30-43CD-A9F5-7641C8FF0BA0}"/>
    <hyperlink ref="X233:X994" r:id="rId2009" display="http://transparencia.comitan.gob.mx/ART85/XXVII/DESARROLLO_URBANO/OF.XXVII1_2021-2024.pdf" xr:uid="{805F07D8-46B0-453E-A263-37E3B85B727B}"/>
    <hyperlink ref="Z233" r:id="rId2010" xr:uid="{B75B9162-BF86-4D9F-BAF2-91CB9E69D8EE}"/>
    <hyperlink ref="Z234" r:id="rId2011" xr:uid="{9CA137ED-96E8-410B-9803-EC08A0383FDC}"/>
    <hyperlink ref="Z235" r:id="rId2012" xr:uid="{E4E80B5D-EFAB-4529-B98A-13529BB3F59F}"/>
    <hyperlink ref="Z236" r:id="rId2013" xr:uid="{2A8C4D8D-5334-4B3B-B16C-C599A90CBE95}"/>
    <hyperlink ref="Z237" r:id="rId2014" xr:uid="{2359BD11-1AA9-413E-ABC3-FB7505E2CAF8}"/>
    <hyperlink ref="Z238" r:id="rId2015" xr:uid="{9F9579C0-ED7A-44FD-8396-915CE3252392}"/>
    <hyperlink ref="Z239" r:id="rId2016" xr:uid="{CB97251A-5727-4EFC-93B4-33C05CD74801}"/>
    <hyperlink ref="Z240" r:id="rId2017" xr:uid="{A4255199-9D22-42E0-981E-98C35782B071}"/>
    <hyperlink ref="Z241" r:id="rId2018" xr:uid="{1F345BC0-17EF-419E-9876-B22EBA3F3AD2}"/>
    <hyperlink ref="Z242" r:id="rId2019" xr:uid="{48F75051-9256-4645-BB55-C2DA0D847FE2}"/>
    <hyperlink ref="Z243" r:id="rId2020" xr:uid="{543ECFCF-DEAE-4BE6-918B-FCC0C5B28A2F}"/>
    <hyperlink ref="Z244" r:id="rId2021" xr:uid="{A05EED99-0BFF-43B3-89AA-26BE0541B28E}"/>
    <hyperlink ref="Z245" r:id="rId2022" xr:uid="{964781CC-3A03-498E-95F1-C1E7D41B4162}"/>
    <hyperlink ref="Z246" r:id="rId2023" xr:uid="{B0AAAEAA-A719-424C-992A-8617D62B4FD8}"/>
    <hyperlink ref="Z247" r:id="rId2024" xr:uid="{E6070A02-2CCC-4AAC-AEAB-F552DF9DB35A}"/>
    <hyperlink ref="Z248" r:id="rId2025" xr:uid="{3D88743F-7439-4E62-8137-8853741A9851}"/>
    <hyperlink ref="Z249" r:id="rId2026" xr:uid="{488A9046-CD4E-4987-A395-C59E625CDE49}"/>
    <hyperlink ref="Z250" r:id="rId2027" xr:uid="{D54CF626-01C0-4F8A-84FA-579EAB2423AB}"/>
    <hyperlink ref="Z251" r:id="rId2028" xr:uid="{8E481C82-B0D8-4579-8FE6-A9AC5C89C879}"/>
    <hyperlink ref="Z252" r:id="rId2029" xr:uid="{8CC4F577-632E-48BB-8D22-EA8B67152394}"/>
    <hyperlink ref="Z253" r:id="rId2030" xr:uid="{E232EB17-95F3-4139-8843-D181E246F320}"/>
    <hyperlink ref="Z254" r:id="rId2031" xr:uid="{EF7CB51C-4C9F-43BC-81E0-60F228C4617A}"/>
    <hyperlink ref="Z255" r:id="rId2032" xr:uid="{FD363520-EF3B-4A64-AF31-E52784144522}"/>
    <hyperlink ref="Z256" r:id="rId2033" xr:uid="{3F55C8CC-867C-489F-AD3C-BA9A0664EEBD}"/>
    <hyperlink ref="Z257" r:id="rId2034" xr:uid="{976ECEBF-F9A0-4F43-8A90-E855B3481B36}"/>
    <hyperlink ref="Z258" r:id="rId2035" xr:uid="{B8FBC643-579E-4162-A973-E2E19EF00DB3}"/>
    <hyperlink ref="Z259" r:id="rId2036" xr:uid="{71E9911D-A493-4059-98EE-DE7822C9D248}"/>
    <hyperlink ref="Z260" r:id="rId2037" xr:uid="{2E983DBC-23B7-41A1-A1F4-22D552BF992B}"/>
    <hyperlink ref="Z261" r:id="rId2038" xr:uid="{C1BFCB42-5C8E-4719-B549-1F3E3032ABC7}"/>
    <hyperlink ref="Z262" r:id="rId2039" xr:uid="{9B4A4C4C-52D0-463D-8452-4C6AB46E683F}"/>
    <hyperlink ref="Z263" r:id="rId2040" xr:uid="{AAE9977F-F635-44E8-98AB-84B732386DA9}"/>
    <hyperlink ref="Z264" r:id="rId2041" xr:uid="{7169EA2C-483F-46AD-A122-300CE72D23E8}"/>
    <hyperlink ref="Z265" r:id="rId2042" xr:uid="{28DE86EC-B0A8-415E-BF20-A7AD9D4DF7E8}"/>
    <hyperlink ref="Z266" r:id="rId2043" xr:uid="{085B29C6-5F34-4566-99BE-2BF72485F4F5}"/>
    <hyperlink ref="Z267" r:id="rId2044" xr:uid="{35ACC68C-5372-476E-AED3-FE6AD2C9870F}"/>
    <hyperlink ref="Z268" r:id="rId2045" xr:uid="{C5CBBD3E-C02E-4B9E-9A3D-05836FB56122}"/>
    <hyperlink ref="Z269" r:id="rId2046" xr:uid="{27D6794F-495F-4BE5-8EF9-028B71763943}"/>
    <hyperlink ref="Z270" r:id="rId2047" xr:uid="{85801282-F9F5-4AED-BCE0-DFB7483B3C32}"/>
    <hyperlink ref="Z271" r:id="rId2048" xr:uid="{DB4BE1A2-4E60-4D96-9645-EA7268E283A7}"/>
    <hyperlink ref="Z272" r:id="rId2049" xr:uid="{E99915A2-7A65-409C-9574-0BA8703301CB}"/>
    <hyperlink ref="Z273" r:id="rId2050" xr:uid="{6851C488-6420-49B3-874F-2043515F9BD8}"/>
    <hyperlink ref="Z274" r:id="rId2051" xr:uid="{F87B84AC-F49B-4C92-A53E-80939F6E992C}"/>
    <hyperlink ref="Z275" r:id="rId2052" xr:uid="{A0C8422A-5FBD-4615-9125-1724B21D4755}"/>
    <hyperlink ref="Z276" r:id="rId2053" xr:uid="{A5C38EF1-82D3-4F80-8F08-20B40E9AC3C8}"/>
    <hyperlink ref="Z277" r:id="rId2054" xr:uid="{219E565A-DD02-45F3-91C0-9E5AC1E6E2EF}"/>
    <hyperlink ref="Z278" r:id="rId2055" xr:uid="{220001E5-FC7D-4E92-821A-D8FF761E0761}"/>
    <hyperlink ref="Z279" r:id="rId2056" xr:uid="{053C29A8-40F7-4D2E-9270-B3EA42149F9B}"/>
    <hyperlink ref="Z280" r:id="rId2057" xr:uid="{B1B7A4DF-0627-484E-B956-780164A08908}"/>
    <hyperlink ref="Z281" r:id="rId2058" xr:uid="{E4B8613A-F6A5-4CC7-86C0-F2E7413AAFA8}"/>
    <hyperlink ref="Z282" r:id="rId2059" xr:uid="{EEA90ECB-ECF7-4BCF-8261-0AA91B0E97D4}"/>
    <hyperlink ref="Z283" r:id="rId2060" xr:uid="{E5B2694D-6057-4097-9332-EE0044F491F2}"/>
    <hyperlink ref="Z284" r:id="rId2061" xr:uid="{17A69635-71A0-447A-8706-F0EE953E3A33}"/>
    <hyperlink ref="Z285" r:id="rId2062" xr:uid="{168ABB56-3EFA-4B59-AB57-F4D6D7817CEA}"/>
    <hyperlink ref="Z286" r:id="rId2063" xr:uid="{E08A7992-5E36-44BD-B499-75ACD55AFDCF}"/>
    <hyperlink ref="Z287" r:id="rId2064" xr:uid="{1515289B-6FD4-45D6-A09F-921EB73C0E9F}"/>
    <hyperlink ref="Z288" r:id="rId2065" xr:uid="{AFFE8AC7-3510-4D67-8DB7-3A7FBFFCFDB3}"/>
    <hyperlink ref="Z289" r:id="rId2066" xr:uid="{DB28841F-5140-4AFB-BAA5-00EA40EDF14A}"/>
    <hyperlink ref="Z290" r:id="rId2067" xr:uid="{BD4086DC-64D1-4122-B054-94A9E0B10A87}"/>
    <hyperlink ref="Z291" r:id="rId2068" xr:uid="{E4FCE518-1260-4E79-A19E-5865EC511F63}"/>
    <hyperlink ref="Z292" r:id="rId2069" xr:uid="{B1A02D63-118B-47CC-9BAD-6122317F2F94}"/>
    <hyperlink ref="Z293" r:id="rId2070" xr:uid="{2FCE8B1B-A072-4940-BAB9-851B7CD54DC9}"/>
    <hyperlink ref="Z294" r:id="rId2071" xr:uid="{29A85304-DB90-4FD3-A6C0-07FB07A7670F}"/>
    <hyperlink ref="Z295" r:id="rId2072" xr:uid="{053A9166-1F8F-43FC-9346-ED8ABE208481}"/>
    <hyperlink ref="Z296" r:id="rId2073" xr:uid="{F3E4BB7D-6D93-4B62-B8C1-FDC67407256B}"/>
    <hyperlink ref="Z297" r:id="rId2074" xr:uid="{5E99130F-B59C-4C9A-B7F7-10F8389C597A}"/>
    <hyperlink ref="Z298" r:id="rId2075" xr:uid="{CCBE309F-1203-4259-BF97-358DA7DD2A11}"/>
    <hyperlink ref="Z299" r:id="rId2076" xr:uid="{B7153315-2E56-4803-92A8-6EB4DDEA9749}"/>
    <hyperlink ref="Z300" r:id="rId2077" xr:uid="{95D703E9-4C7A-4E50-8CD1-BD5B13180E0C}"/>
    <hyperlink ref="Z301" r:id="rId2078" xr:uid="{C25ACE63-309A-4953-B81D-518B69C4C313}"/>
    <hyperlink ref="Z302" r:id="rId2079" xr:uid="{ADEE9E5F-C8D5-43B7-A71B-EEDF5153190D}"/>
    <hyperlink ref="Z303" r:id="rId2080" xr:uid="{E517E7BD-1F4A-447B-9DCC-C71650E4733D}"/>
    <hyperlink ref="Z304" r:id="rId2081" xr:uid="{81FDA4A0-F56E-4773-8D00-7354A4667377}"/>
    <hyperlink ref="Z305" r:id="rId2082" xr:uid="{268053B8-C817-4BD0-8DD5-B7B8F72AAD84}"/>
    <hyperlink ref="Z306" r:id="rId2083" xr:uid="{19C351BB-799E-42EF-8F16-8EBA8EF2A489}"/>
    <hyperlink ref="Z307" r:id="rId2084" xr:uid="{08C664FF-7F06-490C-AAB1-A3D4DA192F72}"/>
    <hyperlink ref="Z308" r:id="rId2085" xr:uid="{374D92ED-A049-416F-949D-8864115BB06F}"/>
    <hyperlink ref="Z309" r:id="rId2086" xr:uid="{D7C0C3F1-D795-46A3-9F61-4B274BD10E31}"/>
    <hyperlink ref="Z310" r:id="rId2087" xr:uid="{AA58BBF5-0D22-4163-ACCF-4D833B2413E2}"/>
    <hyperlink ref="Z311" r:id="rId2088" xr:uid="{C412A00B-EF98-4644-99DC-0F29F200A785}"/>
    <hyperlink ref="Z312" r:id="rId2089" xr:uid="{283AA483-DF59-4D9C-9D96-B77B16C2F425}"/>
    <hyperlink ref="Z313" r:id="rId2090" xr:uid="{9AF60920-3B03-4789-9F98-3D547D83A9BB}"/>
    <hyperlink ref="Z314" r:id="rId2091" xr:uid="{1D364488-F314-4762-8C49-D75AA567B0AC}"/>
    <hyperlink ref="Z315" r:id="rId2092" xr:uid="{C315C8DA-7166-441D-BD42-496B60530C84}"/>
    <hyperlink ref="Z316" r:id="rId2093" xr:uid="{E0EE17F5-33FB-4B7E-BBD1-3BDE0DBC7862}"/>
    <hyperlink ref="Z317" r:id="rId2094" xr:uid="{8E9B0447-1C33-47AB-A153-7B1AA255D9E0}"/>
    <hyperlink ref="Z318" r:id="rId2095" xr:uid="{20034E7D-8D95-4436-89AF-3166C6AF9143}"/>
    <hyperlink ref="Z319" r:id="rId2096" xr:uid="{06B6D54E-6102-44FE-A8D4-C439F8A8BEF2}"/>
    <hyperlink ref="Z320" r:id="rId2097" xr:uid="{B1FF158E-5C65-47A8-830E-0C0F1D036D7A}"/>
    <hyperlink ref="Z321" r:id="rId2098" xr:uid="{C56E9351-BC7C-4E9D-815A-8D5B85B14BEF}"/>
    <hyperlink ref="Z322" r:id="rId2099" xr:uid="{16C8C566-4FD9-48D6-BF2D-52EA61145100}"/>
    <hyperlink ref="Z323" r:id="rId2100" xr:uid="{816E0CD8-9C52-4391-97B3-F81D86064FD4}"/>
    <hyperlink ref="Z324" r:id="rId2101" xr:uid="{71234AEF-DAD9-4695-BAF1-3D520BBC88B3}"/>
    <hyperlink ref="Z325" r:id="rId2102" xr:uid="{150ADAD2-69D7-4F47-A82A-AC2B3D05ED2D}"/>
    <hyperlink ref="Z326" r:id="rId2103" xr:uid="{5F4BE9C5-6DF6-4D05-AE48-FC81EC22B82A}"/>
    <hyperlink ref="Z327" r:id="rId2104" xr:uid="{B052E306-CA5D-4E8B-AB18-F23BDD25A970}"/>
    <hyperlink ref="Z328" r:id="rId2105" xr:uid="{AB2A1E02-59F1-4DAD-82E1-DF1DBA2A1958}"/>
    <hyperlink ref="Z329" r:id="rId2106" xr:uid="{FFC87172-15EF-4C14-89A3-14FF91457D19}"/>
    <hyperlink ref="Z330" r:id="rId2107" xr:uid="{E9FC9227-F378-495E-9D36-758656230D78}"/>
    <hyperlink ref="Z331" r:id="rId2108" xr:uid="{78FECCF6-D55B-4C2E-871B-0A869E7A1C9F}"/>
    <hyperlink ref="Z332" r:id="rId2109" xr:uid="{81738240-CCDA-488C-A6CD-0C5FEEC18544}"/>
    <hyperlink ref="Z333" r:id="rId2110" xr:uid="{EB6CC5DF-4C8C-47F2-8EBE-CD7B390308F0}"/>
    <hyperlink ref="Z334" r:id="rId2111" xr:uid="{8CDB39DC-6FC2-4469-BB4C-DC95CF8882C2}"/>
    <hyperlink ref="Z335" r:id="rId2112" xr:uid="{F237E3FA-A3F9-4ADD-88A9-03DC5EDB4424}"/>
    <hyperlink ref="Z336" r:id="rId2113" xr:uid="{70FA02BA-9321-459C-9972-90AD9F8E259A}"/>
    <hyperlink ref="Z337" r:id="rId2114" xr:uid="{4AF7D354-581A-4735-B5FE-B1D7552AB433}"/>
    <hyperlink ref="Z338" r:id="rId2115" xr:uid="{0476AA8A-FC20-4A97-88B1-D22513B91E94}"/>
    <hyperlink ref="Z339" r:id="rId2116" xr:uid="{A823DDD6-C255-425F-9C85-EB228C97356B}"/>
    <hyperlink ref="Z340" r:id="rId2117" xr:uid="{A4691355-9785-4233-9A76-7ADEC3338455}"/>
    <hyperlink ref="Z341" r:id="rId2118" xr:uid="{BD3FF486-08EF-4C04-995C-5038B121240F}"/>
    <hyperlink ref="Z342" r:id="rId2119" xr:uid="{A9984494-1218-468C-AFEF-A974FD4D5EE6}"/>
    <hyperlink ref="Z343" r:id="rId2120" xr:uid="{EAAD3BB1-8E6D-44D0-AC1F-9F9D9CFE74F9}"/>
    <hyperlink ref="Z344" r:id="rId2121" xr:uid="{C2529FA2-9DA6-4E46-BF67-9F86333D1F0B}"/>
    <hyperlink ref="Z345" r:id="rId2122" xr:uid="{9C0E3F18-D0B9-434B-BCD2-9715D44FF6F3}"/>
    <hyperlink ref="Z346" r:id="rId2123" xr:uid="{C9418B0F-FF60-4478-A556-E7DAD2048017}"/>
    <hyperlink ref="Z347" r:id="rId2124" xr:uid="{1A06F431-93C0-4015-8E11-EADB0320C626}"/>
    <hyperlink ref="Z348" r:id="rId2125" xr:uid="{7C3CD7CC-1E54-460E-9F44-0995C2F198FA}"/>
    <hyperlink ref="Z349" r:id="rId2126" xr:uid="{7CCCEA29-B859-4E05-B942-ABC660158F11}"/>
    <hyperlink ref="Z350" r:id="rId2127" xr:uid="{1A4E6E25-20AC-43A5-947D-C6E4151E728C}"/>
    <hyperlink ref="Z351" r:id="rId2128" xr:uid="{F8265154-3483-4F56-B387-A41C16502E61}"/>
    <hyperlink ref="Z352" r:id="rId2129" xr:uid="{26386423-3BD6-49A1-8107-D8191CA317F0}"/>
    <hyperlink ref="Z353" r:id="rId2130" xr:uid="{EF6FAAFE-75DA-4872-8EC8-82CC0A8927DD}"/>
    <hyperlink ref="Z354" r:id="rId2131" xr:uid="{3675B780-FAFC-4AE8-A0AD-63975E8C22E7}"/>
    <hyperlink ref="Z355" r:id="rId2132" xr:uid="{6CB9BFC4-E660-404D-8527-096E25D57C17}"/>
    <hyperlink ref="Z356" r:id="rId2133" xr:uid="{6B41067C-5A4D-48D1-A003-250E7C0625E4}"/>
    <hyperlink ref="Z357" r:id="rId2134" xr:uid="{1EC88D8E-8A47-43B4-A394-85C87678DE53}"/>
    <hyperlink ref="Z358" r:id="rId2135" xr:uid="{0EC12F8C-EDA7-4605-B8F1-DB2EECD821AD}"/>
    <hyperlink ref="Z359" r:id="rId2136" xr:uid="{085BDE0E-70AE-4C02-9EF2-052EE6B85EC1}"/>
    <hyperlink ref="Z360" r:id="rId2137" xr:uid="{55A55539-A158-406E-A86F-81A5A27614F2}"/>
    <hyperlink ref="Z361" r:id="rId2138" xr:uid="{BB5D276F-6165-4808-9C64-839F121F9174}"/>
    <hyperlink ref="Z362" r:id="rId2139" xr:uid="{DDE1AF50-D939-49A4-9F4E-8BFB35975E4A}"/>
    <hyperlink ref="Z363" r:id="rId2140" xr:uid="{52131F0C-1E34-4289-A221-31DDDC22E1E3}"/>
    <hyperlink ref="Z364" r:id="rId2141" xr:uid="{D67CF29F-609B-49EF-B137-1C12F307380C}"/>
    <hyperlink ref="Z365" r:id="rId2142" xr:uid="{3BDB466B-315C-4FF6-9811-0C1C422E6167}"/>
    <hyperlink ref="Z366" r:id="rId2143" xr:uid="{1F677088-0532-4876-993D-36003440BA3D}"/>
    <hyperlink ref="Z367" r:id="rId2144" xr:uid="{733E15E0-D44A-4706-B3D5-D539157EF6D5}"/>
    <hyperlink ref="Z368" r:id="rId2145" xr:uid="{48C57F40-19CE-4D85-B5F9-E130E220EFD1}"/>
    <hyperlink ref="Z369" r:id="rId2146" xr:uid="{6D06CB37-5EF3-4AF0-A981-414CE5A7CC69}"/>
    <hyperlink ref="Z370" r:id="rId2147" xr:uid="{1EEC352B-989D-41C4-A288-7118C117789D}"/>
    <hyperlink ref="Z371" r:id="rId2148" xr:uid="{69E3C354-9B00-48DC-A1D3-79AF45C66A81}"/>
    <hyperlink ref="Z372" r:id="rId2149" xr:uid="{A96FC87E-E20C-4A28-8881-7705E57D3748}"/>
    <hyperlink ref="Z373" r:id="rId2150" xr:uid="{6EFF5CAB-9AE6-411D-B955-AF6FDAEDFD13}"/>
    <hyperlink ref="Z374" r:id="rId2151" xr:uid="{C61C0D06-AD72-47AE-9DC4-F4A96CD47A0D}"/>
    <hyperlink ref="Z375" r:id="rId2152" xr:uid="{51AE68F6-3DFB-414F-8AFE-DA6CF710D9D7}"/>
    <hyperlink ref="Z376" r:id="rId2153" xr:uid="{5E3630E4-7ABA-4980-8D25-A1F36D4FD9B5}"/>
    <hyperlink ref="Z377" r:id="rId2154" xr:uid="{ACDAE5E6-085D-4F9A-A18A-F9FEB935B40D}"/>
    <hyperlink ref="Z378" r:id="rId2155" xr:uid="{6F7E2709-DF07-4330-ACDD-8D91A7CD9EE3}"/>
    <hyperlink ref="Z379" r:id="rId2156" xr:uid="{4C32ACCD-7063-4B27-898B-0B0FFBBB498E}"/>
    <hyperlink ref="Z380" r:id="rId2157" xr:uid="{CEBB7051-CA7E-4307-B77D-23EA5D98D6FE}"/>
    <hyperlink ref="Z381" r:id="rId2158" xr:uid="{9EB34CFA-D9E9-4D44-BC27-F8BC026BABE3}"/>
    <hyperlink ref="Z382" r:id="rId2159" xr:uid="{B8D4CFF3-F9AF-45FE-8CE2-D5F662F778C5}"/>
    <hyperlink ref="Z383" r:id="rId2160" xr:uid="{25F92B98-42D8-4867-A10B-77D0B1DB440D}"/>
    <hyperlink ref="Z384" r:id="rId2161" xr:uid="{2389D76E-6C26-4ECE-B8D0-03730A5D6499}"/>
    <hyperlink ref="Z385" r:id="rId2162" xr:uid="{656D92F1-9912-4178-8D4E-9811FE4D6E3E}"/>
    <hyperlink ref="Z386" r:id="rId2163" xr:uid="{69266B43-8610-4962-940B-E29F6850A1F1}"/>
    <hyperlink ref="Z387" r:id="rId2164" xr:uid="{C627BAE8-8D9D-4A9E-BC2C-DB6004DCDC6A}"/>
    <hyperlink ref="Z388" r:id="rId2165" xr:uid="{A72F1E5E-9A43-49A9-BA7E-38BC15B85CD6}"/>
    <hyperlink ref="Z389" r:id="rId2166" xr:uid="{E726EBD2-ACD9-46B5-B52B-51E53343198D}"/>
    <hyperlink ref="Z390" r:id="rId2167" xr:uid="{651EB520-5F7C-47C9-8DC7-559710D6D4E0}"/>
    <hyperlink ref="Z391" r:id="rId2168" xr:uid="{D80C969C-5B1A-4B8B-8A3E-84FA1C21035F}"/>
    <hyperlink ref="Z392" r:id="rId2169" xr:uid="{248DA81C-B745-4270-89B6-FB9E2AEA8A43}"/>
    <hyperlink ref="Z393" r:id="rId2170" xr:uid="{3BE34C06-8075-465D-B438-5DAF97CD1F3B}"/>
    <hyperlink ref="Z394" r:id="rId2171" xr:uid="{DBA07FCE-BE1C-4958-8B0E-3730132283EE}"/>
    <hyperlink ref="Z395" r:id="rId2172" xr:uid="{B2F73575-D916-4DAF-B6D2-4392AB6A7157}"/>
    <hyperlink ref="Z396" r:id="rId2173" xr:uid="{276E0CF2-B2F8-495B-BB5B-4256D2B3FB6E}"/>
    <hyperlink ref="Z397" r:id="rId2174" xr:uid="{44C320D7-36D9-4315-822F-A892B2F61611}"/>
    <hyperlink ref="Z398" r:id="rId2175" xr:uid="{27C76395-ADDB-498B-98F5-22192F673831}"/>
    <hyperlink ref="Z399" r:id="rId2176" xr:uid="{CA2C72D7-9134-4984-9CEB-2B43F274FC79}"/>
    <hyperlink ref="Z400" r:id="rId2177" xr:uid="{E285256A-352D-4AA1-A8F5-FC83C07737DC}"/>
    <hyperlink ref="Z401" r:id="rId2178" xr:uid="{7399F805-1A1B-4F6B-8D18-8E8DB156AC66}"/>
    <hyperlink ref="Z402" r:id="rId2179" xr:uid="{6A811C81-075F-408A-9D07-568B33777F82}"/>
    <hyperlink ref="Z403" r:id="rId2180" xr:uid="{CA4F968A-7642-441A-B834-D4DB8DCF44D9}"/>
    <hyperlink ref="Z404" r:id="rId2181" xr:uid="{7B4D3677-F749-43FF-B91E-B40BD236FDC7}"/>
    <hyperlink ref="Z405" r:id="rId2182" xr:uid="{AC916255-E639-49BA-9765-9A887C4BED8C}"/>
    <hyperlink ref="Z406" r:id="rId2183" xr:uid="{579B0CAE-0D6A-4C7F-9404-7B379BD346E6}"/>
    <hyperlink ref="Z407" r:id="rId2184" xr:uid="{3FEE1A70-AA14-4B10-B03F-65D9A480AD08}"/>
    <hyperlink ref="Z408" r:id="rId2185" xr:uid="{B118BEDF-B257-4474-A765-E80CE8E71737}"/>
    <hyperlink ref="Z409" r:id="rId2186" xr:uid="{2124C549-112F-4F1B-9263-C81BBA073A20}"/>
    <hyperlink ref="Z410" r:id="rId2187" xr:uid="{3C184E28-5AFF-4DB0-A2F8-9ACDBEB8B8AA}"/>
    <hyperlink ref="Z411" r:id="rId2188" xr:uid="{891EF37C-4B7E-4523-BD8A-584E5A791332}"/>
    <hyperlink ref="Z412" r:id="rId2189" xr:uid="{CF9AFAC0-AC9C-449E-890C-C3BA938B3687}"/>
    <hyperlink ref="Z413" r:id="rId2190" xr:uid="{214FD086-B6E4-44D3-8D89-63F33FEAA099}"/>
    <hyperlink ref="Z414" r:id="rId2191" xr:uid="{90B26E79-175F-4661-827E-E6362EC0EF69}"/>
    <hyperlink ref="Z415" r:id="rId2192" xr:uid="{DEDA564B-7404-491C-B7EF-53594AF7B457}"/>
    <hyperlink ref="Z416" r:id="rId2193" xr:uid="{06F4ACF6-F7FC-48D5-89E7-DECF2921DBCE}"/>
    <hyperlink ref="Z417" r:id="rId2194" xr:uid="{C8AACCEF-1E83-4A05-BB0F-70417F95391D}"/>
    <hyperlink ref="Z418" r:id="rId2195" xr:uid="{C6284E83-C7CA-42C2-B67B-4F5D59D76268}"/>
    <hyperlink ref="Z419" r:id="rId2196" xr:uid="{DA568260-07F9-409E-84A9-5197B920195C}"/>
    <hyperlink ref="Z420" r:id="rId2197" xr:uid="{010D507B-7554-40A1-BA90-B1053F5CC6A0}"/>
    <hyperlink ref="Z421" r:id="rId2198" xr:uid="{D1DC9862-BBF1-4546-9EC7-EBF863000B0C}"/>
    <hyperlink ref="Z422" r:id="rId2199" xr:uid="{AE6A3CAD-B0E8-465D-8539-37145E520BE4}"/>
    <hyperlink ref="Z423" r:id="rId2200" xr:uid="{FE2B7A6E-4CF2-4C36-A340-89E1E000403E}"/>
    <hyperlink ref="Z424" r:id="rId2201" xr:uid="{971E6A99-2D4E-4350-A25C-D0B9CDFB8AC1}"/>
    <hyperlink ref="Z425" r:id="rId2202" xr:uid="{2C4B28F3-15CA-434D-BA6C-C5516B7C892C}"/>
    <hyperlink ref="Z426" r:id="rId2203" xr:uid="{F764D926-DE57-4DCE-AB3F-AAF261585EDB}"/>
    <hyperlink ref="Z427" r:id="rId2204" xr:uid="{EE24C955-DD7C-4042-B280-E8DAF3D16511}"/>
    <hyperlink ref="Z428" r:id="rId2205" xr:uid="{59985BF1-C567-4058-8F1D-15B28282C14B}"/>
    <hyperlink ref="Z429" r:id="rId2206" xr:uid="{96A926DF-CBB5-49EE-867B-1E393758F873}"/>
    <hyperlink ref="Z430" r:id="rId2207" xr:uid="{015A0D3D-1771-4BCA-84F3-82D0A0399708}"/>
    <hyperlink ref="Z431" r:id="rId2208" xr:uid="{78AC243C-0109-4BEA-826A-EFECA82806A8}"/>
    <hyperlink ref="Z432" r:id="rId2209" xr:uid="{7C72599B-875B-45BC-96B9-8BDBE78FE0B4}"/>
    <hyperlink ref="Z433" r:id="rId2210" xr:uid="{B17B9B8C-5A43-4CDC-B088-BDC9F6FA31A5}"/>
    <hyperlink ref="Z434" r:id="rId2211" xr:uid="{E6403EDF-4CEF-418C-9486-116C98F8F10D}"/>
    <hyperlink ref="Z435" r:id="rId2212" xr:uid="{EC5F8AEC-3DBA-45B5-B78E-5A41F4C970D7}"/>
    <hyperlink ref="Z436" r:id="rId2213" xr:uid="{6EF4951F-DC35-41AB-80BF-9F192419CBE1}"/>
    <hyperlink ref="Z437" r:id="rId2214" xr:uid="{791A1D8B-1DAB-4D6A-A2EB-72B458212E58}"/>
    <hyperlink ref="Z438" r:id="rId2215" xr:uid="{C3BAC9C8-BF53-446B-A531-D87660C61538}"/>
    <hyperlink ref="Z439" r:id="rId2216" xr:uid="{5B07F5A1-1842-4125-8062-87BBEF1A82D9}"/>
    <hyperlink ref="Z440" r:id="rId2217" xr:uid="{24F8AC10-3010-4F9F-9F87-4278696CB229}"/>
    <hyperlink ref="Z441" r:id="rId2218" xr:uid="{32524EC0-2456-40D9-B85E-5D026D097B03}"/>
    <hyperlink ref="Z442" r:id="rId2219" xr:uid="{B3AB0BBA-0189-466D-AE10-5397CD661045}"/>
    <hyperlink ref="Z443" r:id="rId2220" xr:uid="{9DF0369B-E1E1-4DD1-BEB0-DCA329E7E5EF}"/>
    <hyperlink ref="Z444" r:id="rId2221" xr:uid="{5BDD6A68-2517-443C-9C84-B6000D86CBFD}"/>
    <hyperlink ref="Z445" r:id="rId2222" xr:uid="{40FA1339-FC43-41E3-A1C2-2507536BA587}"/>
    <hyperlink ref="Z446" r:id="rId2223" xr:uid="{4CC2DBC1-DFB2-4A59-83BE-50D3F22B1579}"/>
    <hyperlink ref="Z447" r:id="rId2224" xr:uid="{669EA824-D442-4271-9C9E-9F1BF35BC9D5}"/>
    <hyperlink ref="Z448" r:id="rId2225" xr:uid="{3A43E44A-2FC8-4F00-9CAE-B495ED8DB3E6}"/>
    <hyperlink ref="Z449" r:id="rId2226" xr:uid="{79213317-0389-4931-8AFC-02AE51B71D95}"/>
    <hyperlink ref="Z450" r:id="rId2227" xr:uid="{142EC7A0-F1CD-40E4-9F76-0BBC39523D3A}"/>
    <hyperlink ref="Z451" r:id="rId2228" xr:uid="{15317573-C47F-421E-992F-3A4841397E4B}"/>
    <hyperlink ref="Z452" r:id="rId2229" xr:uid="{9E75E2CD-3EC3-4217-801B-2728D26C6E36}"/>
    <hyperlink ref="Z453" r:id="rId2230" xr:uid="{D1866CE4-78B3-4169-8480-0FB536B1BF14}"/>
    <hyperlink ref="Z454" r:id="rId2231" xr:uid="{0FD3838F-198A-470C-9942-F29563C45AB2}"/>
    <hyperlink ref="Z455" r:id="rId2232" xr:uid="{70B50ACC-97B2-4A32-B1C9-3A3816CC4B9F}"/>
    <hyperlink ref="Z456" r:id="rId2233" xr:uid="{F50DBADE-C7C3-4014-9284-A44F3A30432A}"/>
    <hyperlink ref="Z457" r:id="rId2234" xr:uid="{D7755B2F-A738-491B-BF10-8E7E09DD4D39}"/>
    <hyperlink ref="Z458" r:id="rId2235" xr:uid="{5C87E458-F85D-4D82-B07C-F1C2CD85C876}"/>
    <hyperlink ref="Z459" r:id="rId2236" xr:uid="{3DE6B4D0-DBCE-47B5-A382-C95C0538C0B6}"/>
    <hyperlink ref="Z460" r:id="rId2237" xr:uid="{A4680EE8-7EE2-4858-B332-FB14433EB7C6}"/>
    <hyperlink ref="Z461" r:id="rId2238" xr:uid="{0FCBD4FC-BB6D-4B26-AA5E-342F1F623A0F}"/>
    <hyperlink ref="Z462" r:id="rId2239" xr:uid="{C2705A0D-6C97-464D-A5A4-FCF05EC50B4F}"/>
    <hyperlink ref="Z463" r:id="rId2240" xr:uid="{2AC4AFA4-2DF1-416D-BF69-2E7E468E15A8}"/>
    <hyperlink ref="Z464" r:id="rId2241" xr:uid="{A8B22494-C7B3-403D-8A18-B2C8FE81AB77}"/>
    <hyperlink ref="Z465" r:id="rId2242" xr:uid="{A05C4D95-E3FF-46F3-9667-C617BD603D48}"/>
    <hyperlink ref="Z466" r:id="rId2243" xr:uid="{006A8D9D-AAF0-48C8-9487-C8C910029AB9}"/>
    <hyperlink ref="Z467" r:id="rId2244" xr:uid="{D58B1909-BB89-4E78-B4C2-B7BEF04ABF14}"/>
    <hyperlink ref="Z468" r:id="rId2245" xr:uid="{9A1B02B0-C3C0-497A-9B16-CEC1874E036B}"/>
    <hyperlink ref="Z469" r:id="rId2246" xr:uid="{6AD628E4-3E85-44F2-82A2-3408CD428508}"/>
    <hyperlink ref="Z470" r:id="rId2247" xr:uid="{C20CDDE5-AF44-4DBE-B580-CC120DC74CDE}"/>
    <hyperlink ref="Z471" r:id="rId2248" xr:uid="{3348B739-8EA4-4A09-8429-A106F30DC673}"/>
    <hyperlink ref="Z472" r:id="rId2249" xr:uid="{31441D14-A341-4865-87B3-4CFC7235BE40}"/>
    <hyperlink ref="Z473" r:id="rId2250" xr:uid="{75D24A9E-D657-4DD6-BEED-B50FF566ECC7}"/>
    <hyperlink ref="Z474" r:id="rId2251" xr:uid="{98444973-4619-4BD1-A642-9B5F0D86EB1B}"/>
    <hyperlink ref="Z475" r:id="rId2252" xr:uid="{3DAD13A2-4720-4283-B194-3D9A4D2F50EB}"/>
    <hyperlink ref="Z476" r:id="rId2253" xr:uid="{152BC884-CF6D-4D12-9123-6890750844E7}"/>
    <hyperlink ref="Z477" r:id="rId2254" xr:uid="{2CD18EE5-2AA3-4560-9EB0-434CD11CB566}"/>
    <hyperlink ref="Z478" r:id="rId2255" xr:uid="{7ABD105B-A05F-485E-B246-701C45A51C2C}"/>
    <hyperlink ref="Z479" r:id="rId2256" xr:uid="{6DF6DD5D-4772-432D-9C7F-3F4AE0B37E51}"/>
    <hyperlink ref="Z480" r:id="rId2257" xr:uid="{AC5B34EB-3615-4C12-BB2B-6896B3B5B7A9}"/>
    <hyperlink ref="Z481" r:id="rId2258" xr:uid="{4E3D178F-D3C4-4E02-8C1F-67E2055313D7}"/>
    <hyperlink ref="Z482" r:id="rId2259" xr:uid="{C2931588-CDFA-418F-BBD5-25B114A4EA28}"/>
    <hyperlink ref="Z483" r:id="rId2260" xr:uid="{E333058B-E4A1-4FC7-A141-41C9A7071F8D}"/>
    <hyperlink ref="Z484" r:id="rId2261" xr:uid="{CFADAA43-7A5A-4DCD-AE1C-93FE0276B7E6}"/>
    <hyperlink ref="Z485" r:id="rId2262" xr:uid="{F5660CE4-BB70-48DE-B4D6-84B5E0215AD3}"/>
    <hyperlink ref="Z486" r:id="rId2263" xr:uid="{AA2732FD-4554-4FF2-8D6C-E1FD874E4259}"/>
    <hyperlink ref="Z487" r:id="rId2264" xr:uid="{6713863E-AF77-4342-A561-3A02599FC79C}"/>
    <hyperlink ref="Z488" r:id="rId2265" xr:uid="{D631F8F8-4B4B-4011-B679-1ADBC268815A}"/>
    <hyperlink ref="Z489" r:id="rId2266" xr:uid="{7B0E17FD-D29E-4193-A1D5-8AE25EA0920D}"/>
    <hyperlink ref="Z490" r:id="rId2267" xr:uid="{E16C92F2-AE14-4A08-8CB3-C8DA8AFD911D}"/>
    <hyperlink ref="Z491" r:id="rId2268" xr:uid="{3686B968-5815-4194-8D01-BEB7D9722893}"/>
    <hyperlink ref="Z492" r:id="rId2269" xr:uid="{33B0AC1F-37FB-4B08-8122-4BE09F2D742D}"/>
    <hyperlink ref="Z493" r:id="rId2270" xr:uid="{21F40AAE-846B-4AC9-8469-4D4936965C7E}"/>
    <hyperlink ref="Z494" r:id="rId2271" xr:uid="{4812D46A-8F9E-4368-BD78-0C36525C84C2}"/>
    <hyperlink ref="Z495" r:id="rId2272" xr:uid="{C4A4C783-D404-42CA-8311-9C9450DE9C75}"/>
    <hyperlink ref="Z496" r:id="rId2273" xr:uid="{EB90DF24-5783-45C7-8443-20E10766B2F7}"/>
    <hyperlink ref="Z497" r:id="rId2274" xr:uid="{EE3744DC-A9A4-490C-8DCA-81347F73D303}"/>
    <hyperlink ref="Z498" r:id="rId2275" xr:uid="{65196510-2BF8-4831-9FD9-702041524ED0}"/>
    <hyperlink ref="Z499" r:id="rId2276" xr:uid="{3AA6FBDF-3F24-4F86-B8F2-5BE73DB24A2A}"/>
    <hyperlink ref="Z500" r:id="rId2277" xr:uid="{29829C09-2C0B-47B3-8097-7D92A73A230E}"/>
    <hyperlink ref="Z501" r:id="rId2278" xr:uid="{83ACAC3E-0E73-471C-AE4D-105C547EA647}"/>
    <hyperlink ref="Z502" r:id="rId2279" xr:uid="{A0E0962C-2CCC-4825-9538-86C8ED7E4F96}"/>
    <hyperlink ref="Z503" r:id="rId2280" xr:uid="{A213E188-F40E-404B-B59A-2ED456AAD88C}"/>
    <hyperlink ref="Z504" r:id="rId2281" xr:uid="{C92F29A2-5248-4DA1-8547-946B96D651A6}"/>
    <hyperlink ref="Z505" r:id="rId2282" xr:uid="{406489F9-7D10-4DF8-8ED2-3565249FA8F6}"/>
    <hyperlink ref="Z506" r:id="rId2283" xr:uid="{24FF41D4-3BAC-4F54-84A9-AE846F911AB2}"/>
    <hyperlink ref="Z507" r:id="rId2284" xr:uid="{E6F76394-9E02-48F8-A8BA-76B2AD350E6B}"/>
    <hyperlink ref="Z508" r:id="rId2285" xr:uid="{22B8504E-BC88-4F91-A2B8-AFC6A2AB8493}"/>
    <hyperlink ref="Z509" r:id="rId2286" xr:uid="{B498315C-F170-4693-A702-0980B0E4B161}"/>
    <hyperlink ref="Z510" r:id="rId2287" xr:uid="{6806AD8D-6411-4B57-986D-65E54FC1A6A5}"/>
    <hyperlink ref="Z511" r:id="rId2288" xr:uid="{ACFCC19B-CFE0-4341-9CD8-8CD5AEFDF053}"/>
    <hyperlink ref="Z512" r:id="rId2289" xr:uid="{2B099A4E-F98B-4DA1-A306-28D6ECA7FD90}"/>
    <hyperlink ref="Z513" r:id="rId2290" xr:uid="{5E6BA462-388D-402B-85D7-63D2B514E149}"/>
    <hyperlink ref="Z514" r:id="rId2291" xr:uid="{A62CDC98-3D2A-4300-B4DF-DB8A6DEC3394}"/>
    <hyperlink ref="Z515" r:id="rId2292" xr:uid="{A6790387-047B-4672-A2D9-254ACF0B80F5}"/>
    <hyperlink ref="Z516" r:id="rId2293" xr:uid="{8E16F76F-5321-4946-9919-04416F5FA7C4}"/>
    <hyperlink ref="Z517" r:id="rId2294" xr:uid="{42C597E5-750D-498B-A837-02CE6981BA21}"/>
    <hyperlink ref="Z518" r:id="rId2295" xr:uid="{D0E334B2-0D88-4257-8666-7E4462CC67FB}"/>
    <hyperlink ref="Z519" r:id="rId2296" xr:uid="{DFDFEF67-A180-4A63-8ED0-F473B542561B}"/>
    <hyperlink ref="Z520" r:id="rId2297" xr:uid="{79472FAC-2068-42CD-B184-1382CFAEDA05}"/>
    <hyperlink ref="Z521" r:id="rId2298" xr:uid="{5E1404E4-5EB0-4A3F-AEC3-4510137EFF7E}"/>
    <hyperlink ref="Z522" r:id="rId2299" xr:uid="{36E5F898-055A-425B-8C27-9333813E1062}"/>
    <hyperlink ref="Z523" r:id="rId2300" xr:uid="{DDC47F2B-4387-4B4A-AFA7-01989BF964C5}"/>
    <hyperlink ref="Z524" r:id="rId2301" xr:uid="{0DD1E701-6949-4E40-A200-2486A30C0E70}"/>
    <hyperlink ref="Z525" r:id="rId2302" xr:uid="{ACF2B608-3732-407C-93FE-7D4899071C0A}"/>
    <hyperlink ref="Z526" r:id="rId2303" xr:uid="{EB9B80E0-C777-4C78-BA5A-8D47FE91D9FF}"/>
    <hyperlink ref="Z527" r:id="rId2304" xr:uid="{6B365649-E6B9-4C56-B9CE-7BBCE860CD6B}"/>
    <hyperlink ref="Z528" r:id="rId2305" xr:uid="{446425DD-AE68-41AB-A7E2-3D7904B9C06C}"/>
    <hyperlink ref="Z529" r:id="rId2306" xr:uid="{72ECA91E-F369-43ED-BFBE-D07602969F40}"/>
    <hyperlink ref="Z530" r:id="rId2307" xr:uid="{A112F20D-B190-4BF1-9047-01C7A1EC517B}"/>
    <hyperlink ref="Z531" r:id="rId2308" xr:uid="{017393B5-2E06-42D6-9FFC-FB4918C7FB44}"/>
    <hyperlink ref="Z532" r:id="rId2309" xr:uid="{8C29DE7C-8B38-4E59-8346-DD411EFAF645}"/>
    <hyperlink ref="Z533" r:id="rId2310" xr:uid="{68BFD5EE-1C40-45C6-8FAF-BFD4E34A07D0}"/>
    <hyperlink ref="Z534" r:id="rId2311" xr:uid="{FB2DAEFA-A22D-4F6C-927B-CAB5D2FAAA9F}"/>
    <hyperlink ref="Z535" r:id="rId2312" xr:uid="{4E4D5515-8FC6-415C-9C55-1236D5FB2A6E}"/>
    <hyperlink ref="Z536" r:id="rId2313" xr:uid="{9EB76E8A-8913-4E2A-B24D-90F86A06D148}"/>
    <hyperlink ref="Z537" r:id="rId2314" xr:uid="{B5D98A62-0AF4-43E5-AADC-40C5245821EA}"/>
    <hyperlink ref="Z538" r:id="rId2315" xr:uid="{4798C9FD-6BF7-4BFF-8BA1-28A85F743A97}"/>
    <hyperlink ref="Z539" r:id="rId2316" xr:uid="{D01308A3-B4AE-4953-92FC-6525C695C7AE}"/>
    <hyperlink ref="Z540" r:id="rId2317" xr:uid="{57B6821D-DCBB-41A5-994D-CD7A91D102A2}"/>
    <hyperlink ref="Z541" r:id="rId2318" xr:uid="{2F3CCD1B-8075-467A-8B98-04C474801C4C}"/>
    <hyperlink ref="Z542" r:id="rId2319" xr:uid="{27AB15BB-562D-4860-A6DC-E0CA22E4FDD5}"/>
    <hyperlink ref="Z543" r:id="rId2320" xr:uid="{F02FFFD0-5BDF-4D19-A9D0-50E980962E27}"/>
    <hyperlink ref="Z544" r:id="rId2321" xr:uid="{9708D325-535C-46BD-BABF-C782E8732DDB}"/>
    <hyperlink ref="Z545" r:id="rId2322" xr:uid="{2E3AD19A-B6A9-4422-B183-7CF9C261F551}"/>
    <hyperlink ref="Z546" r:id="rId2323" xr:uid="{6F4ABA2F-4801-4616-9150-24FE2E989F9F}"/>
    <hyperlink ref="Z547" r:id="rId2324" xr:uid="{3684DBDF-7C62-438E-A693-F7045AE8DE35}"/>
    <hyperlink ref="Z548" r:id="rId2325" xr:uid="{67AB148C-151A-4408-B78A-B8A199EA042E}"/>
    <hyperlink ref="Z549" r:id="rId2326" xr:uid="{750BAF93-4AC3-4FAB-8F20-46293EA137DB}"/>
    <hyperlink ref="Z550" r:id="rId2327" xr:uid="{7C136264-D1D6-49D2-B306-1979DC62EE9E}"/>
    <hyperlink ref="Z551" r:id="rId2328" xr:uid="{FE181D48-26C9-40E9-9194-FB9DFDA733D4}"/>
    <hyperlink ref="Z552" r:id="rId2329" xr:uid="{A5F8A745-C990-47CF-9717-74A5CC8F52F2}"/>
    <hyperlink ref="Z553" r:id="rId2330" xr:uid="{B2DB7CFE-AF58-48AB-B501-381F3D8785A8}"/>
    <hyperlink ref="Z554" r:id="rId2331" xr:uid="{A3CF5AD3-F651-4F1A-9F13-BD1D864EB5FD}"/>
    <hyperlink ref="Z555" r:id="rId2332" xr:uid="{EA1FEC4A-1EB8-4105-8613-124D14817E06}"/>
    <hyperlink ref="Z556" r:id="rId2333" xr:uid="{725C532C-4196-49E4-91EF-BFAD91277C4C}"/>
    <hyperlink ref="Z557" r:id="rId2334" xr:uid="{F71DE38E-2A6F-4988-A8B6-36822B22602A}"/>
    <hyperlink ref="Z558" r:id="rId2335" xr:uid="{41CBDF6E-B528-4188-B892-477C8A0433D7}"/>
    <hyperlink ref="Z559" r:id="rId2336" xr:uid="{B878D858-1FFF-4637-839F-365D8D9EDA3D}"/>
    <hyperlink ref="Z560" r:id="rId2337" xr:uid="{FDB551D4-061C-4463-BF1D-6A521DB65191}"/>
    <hyperlink ref="Z561" r:id="rId2338" xr:uid="{5692D506-E4F1-44B8-8CD5-28C2EE51BBE3}"/>
    <hyperlink ref="Z562" r:id="rId2339" xr:uid="{320F1129-39F9-442D-9ADD-4E8D3A403541}"/>
    <hyperlink ref="Z563" r:id="rId2340" xr:uid="{67F15369-97DF-419A-AAF0-EAD1A13ECF55}"/>
    <hyperlink ref="Z564" r:id="rId2341" xr:uid="{A98E06DE-FE19-49F8-BE94-F3024DAB0E51}"/>
    <hyperlink ref="Z565" r:id="rId2342" xr:uid="{178EA37B-632B-4671-AA7E-7BAFC19740F2}"/>
    <hyperlink ref="Z566" r:id="rId2343" xr:uid="{93F4358C-9202-4F1B-B5C8-77B9874287F6}"/>
    <hyperlink ref="Z567" r:id="rId2344" xr:uid="{5AF366A8-AE75-4060-A132-AD5754A0096C}"/>
    <hyperlink ref="Z568" r:id="rId2345" xr:uid="{417638EC-B04C-4A0E-8FC6-41D68168CC6C}"/>
    <hyperlink ref="Z569" r:id="rId2346" xr:uid="{A4226B91-B78E-4161-A26A-99C896D6624A}"/>
    <hyperlink ref="Z570" r:id="rId2347" xr:uid="{BCBE390C-67F4-4518-B2F7-7DFFB2CA3107}"/>
    <hyperlink ref="Z571" r:id="rId2348" xr:uid="{3509FB31-35FE-466F-A35D-AF6AD3CFF21D}"/>
    <hyperlink ref="Z572" r:id="rId2349" xr:uid="{1DA62E00-416C-4FCB-B6EE-10D9D52B2CA0}"/>
    <hyperlink ref="Z573" r:id="rId2350" xr:uid="{C96E5EE4-9974-4929-8523-0C9676752938}"/>
    <hyperlink ref="Z574" r:id="rId2351" xr:uid="{3038DAE0-DA6A-48D1-843B-2EF712F90502}"/>
    <hyperlink ref="Z575" r:id="rId2352" xr:uid="{AFE8FE7F-9F9D-4E4A-8743-985BF4D7701A}"/>
    <hyperlink ref="Z576" r:id="rId2353" xr:uid="{2996B06E-92CE-4CD1-8AE7-E889017C38A3}"/>
    <hyperlink ref="Z577" r:id="rId2354" xr:uid="{69984FA9-4729-4B1E-A4F3-7BCBEF58C183}"/>
    <hyperlink ref="Z578" r:id="rId2355" xr:uid="{7DE71D91-6367-4916-BA2F-49FC911EB55A}"/>
    <hyperlink ref="Z579" r:id="rId2356" xr:uid="{948CC313-0854-4CB1-AC48-77EEF6A29748}"/>
    <hyperlink ref="Z580" r:id="rId2357" xr:uid="{39EA03A0-117A-48A2-93D6-F79F765B358B}"/>
    <hyperlink ref="Z581" r:id="rId2358" xr:uid="{24C87C59-3553-4030-A531-58CEF950FE92}"/>
    <hyperlink ref="Z582" r:id="rId2359" xr:uid="{805FC36F-7835-4DE1-A974-727B2F1E84F3}"/>
    <hyperlink ref="Z583" r:id="rId2360" xr:uid="{22A7388F-4DAE-4C88-A4C4-7F445ABEEFEB}"/>
    <hyperlink ref="Z584" r:id="rId2361" xr:uid="{8FE15A13-F81B-4560-AD32-9F02C33D2973}"/>
    <hyperlink ref="Z585" r:id="rId2362" xr:uid="{84C0116B-3C67-4825-9CF7-670B62ADB9CC}"/>
    <hyperlink ref="Z586" r:id="rId2363" xr:uid="{71857F78-E5C7-4CF1-8663-8C18960874F7}"/>
    <hyperlink ref="Z587" r:id="rId2364" xr:uid="{D63EFEF3-7628-4763-8703-474244E618F3}"/>
    <hyperlink ref="Z588" r:id="rId2365" xr:uid="{78B20EDA-5BE8-4978-AD02-FBF16EE7470C}"/>
    <hyperlink ref="Z589" r:id="rId2366" xr:uid="{03660EAC-C85D-4E09-9232-21A371BB14D7}"/>
    <hyperlink ref="Z590" r:id="rId2367" xr:uid="{D72A7394-27D3-4482-B6B2-68D4161B3D29}"/>
    <hyperlink ref="Z591" r:id="rId2368" xr:uid="{D04C951F-6D23-43F8-B035-927BEAA2A936}"/>
    <hyperlink ref="Z592" r:id="rId2369" xr:uid="{D60B335F-A37B-486E-A95C-094C4743D9F0}"/>
    <hyperlink ref="Z593" r:id="rId2370" xr:uid="{1E73DDAC-7538-4E12-8F80-5FF2484D415D}"/>
    <hyperlink ref="Z594" r:id="rId2371" xr:uid="{2899965C-5E80-4752-8450-86477EA437E9}"/>
    <hyperlink ref="Z595" r:id="rId2372" xr:uid="{52597DFC-1A2E-4792-BA70-1F7384EFE8A8}"/>
    <hyperlink ref="Z596" r:id="rId2373" xr:uid="{9A59D545-8952-4680-86DD-1C21ABBB997A}"/>
    <hyperlink ref="Z597" r:id="rId2374" xr:uid="{450C4830-F35F-41B4-AEC3-D1D792FDD071}"/>
    <hyperlink ref="Z598" r:id="rId2375" xr:uid="{A214E6BA-7EE1-482B-9A47-2ED1AE20339F}"/>
    <hyperlink ref="Z599" r:id="rId2376" xr:uid="{7814C692-38A9-4B10-BFB5-C52A271AA4B0}"/>
    <hyperlink ref="Z600" r:id="rId2377" xr:uid="{7AEC7628-DF59-422D-9FCB-85AD3E03F2DA}"/>
    <hyperlink ref="Z601" r:id="rId2378" xr:uid="{B8B212C7-8B1F-4756-AA1C-89450524FD0C}"/>
    <hyperlink ref="Z602" r:id="rId2379" xr:uid="{1A8464E6-FEC7-4FDD-9E93-50F8E47ABC92}"/>
    <hyperlink ref="Z603" r:id="rId2380" xr:uid="{07529EFB-4744-4B2A-A94B-916A0E0F3A0B}"/>
    <hyperlink ref="Z604" r:id="rId2381" xr:uid="{D768D215-8EFB-4393-A55F-359A7C0888EA}"/>
    <hyperlink ref="Z605" r:id="rId2382" xr:uid="{8370751F-ECA2-4CEA-B058-E760166808C1}"/>
    <hyperlink ref="Z606" r:id="rId2383" xr:uid="{AF705519-1733-400F-8783-D20FBD446B0E}"/>
    <hyperlink ref="Z607" r:id="rId2384" xr:uid="{05D14155-8816-4B5E-9466-490024C6648A}"/>
    <hyperlink ref="Z608" r:id="rId2385" xr:uid="{BE0DEA19-4F6D-4638-8437-0897BC8FFD8C}"/>
    <hyperlink ref="Z609" r:id="rId2386" xr:uid="{EEB825C5-A94B-4E90-9873-7907E19EE9A8}"/>
    <hyperlink ref="Z610" r:id="rId2387" xr:uid="{575117B9-C28F-44E1-AEBE-06BABB1DAFE2}"/>
    <hyperlink ref="Z611" r:id="rId2388" xr:uid="{83C9E6FE-8F31-4DF4-A39A-ED0F34C47027}"/>
    <hyperlink ref="Z612" r:id="rId2389" xr:uid="{E42D25C8-F138-4AEC-B69D-1C018110854D}"/>
    <hyperlink ref="Z613" r:id="rId2390" xr:uid="{38FAB6C7-6A17-420D-A457-06B54CBB9C5B}"/>
    <hyperlink ref="Z614" r:id="rId2391" xr:uid="{73CD96BF-B21F-41E8-A9B2-1335057578E9}"/>
    <hyperlink ref="Z615" r:id="rId2392" xr:uid="{63396AFA-FF77-4091-8373-792A8A88A8ED}"/>
    <hyperlink ref="Z616" r:id="rId2393" xr:uid="{FCA11990-446B-4F6F-92D4-ED51ACBDFFD1}"/>
    <hyperlink ref="Z617" r:id="rId2394" xr:uid="{49AAD788-DAEC-41BF-B7E2-2EC6EE2A1235}"/>
    <hyperlink ref="Z618" r:id="rId2395" xr:uid="{77AF193C-7D70-407C-97A7-26CD1A8A4E89}"/>
    <hyperlink ref="Z619" r:id="rId2396" xr:uid="{5918701F-E0D1-4AEA-9656-CCFCA2D2DCA6}"/>
    <hyperlink ref="Z620" r:id="rId2397" xr:uid="{7B890AD3-F8E8-44C8-B4F1-900076E1B5B1}"/>
    <hyperlink ref="Z621" r:id="rId2398" xr:uid="{F79C2FA9-4C2C-47A3-B31E-222ECD736547}"/>
    <hyperlink ref="Z622" r:id="rId2399" xr:uid="{A3814CC4-D407-4DD3-8129-165FB45B85E4}"/>
    <hyperlink ref="Z623" r:id="rId2400" xr:uid="{FAD06D5A-06E1-4653-B7AD-AAF9929F1737}"/>
    <hyperlink ref="Z624" r:id="rId2401" xr:uid="{3BAEF225-45F4-422F-99C8-652173E49629}"/>
    <hyperlink ref="Z625" r:id="rId2402" xr:uid="{5AF91631-30C0-40A5-AF76-4462C3E5BF0F}"/>
    <hyperlink ref="Z626" r:id="rId2403" xr:uid="{480904F0-1919-4BC1-9EC7-0758C0E97246}"/>
    <hyperlink ref="Z627" r:id="rId2404" xr:uid="{5E624D22-D803-4E10-82A5-554C6D3AA4BB}"/>
    <hyperlink ref="Z628" r:id="rId2405" xr:uid="{517ACD4F-4E0B-4B39-A554-476A2DB9EAE9}"/>
    <hyperlink ref="Z629" r:id="rId2406" xr:uid="{F8CB5322-2E60-4DDE-9658-5394EC5D662D}"/>
    <hyperlink ref="Z630" r:id="rId2407" xr:uid="{8014A02F-A7D8-470C-815E-46B9A2AC756B}"/>
    <hyperlink ref="Z631" r:id="rId2408" xr:uid="{FD6D14FA-9978-4A76-A544-38DBD7869565}"/>
    <hyperlink ref="Z632" r:id="rId2409" xr:uid="{48284540-9F56-4FDA-B398-CF19DDB3D6D4}"/>
    <hyperlink ref="Z633" r:id="rId2410" xr:uid="{92A15269-AAE6-439E-9E9C-D76BA540EF82}"/>
    <hyperlink ref="Z634" r:id="rId2411" xr:uid="{D0C21091-FD96-4957-AF79-097344E8644A}"/>
    <hyperlink ref="Z635" r:id="rId2412" xr:uid="{6AAA628E-7741-462B-B058-2DB07BFBD707}"/>
    <hyperlink ref="Z636" r:id="rId2413" xr:uid="{B3415ECB-B171-4E39-9A8E-775B3CFE632D}"/>
    <hyperlink ref="Z637" r:id="rId2414" xr:uid="{1261296B-2523-4E05-B495-130C22B5A96E}"/>
    <hyperlink ref="Z638" r:id="rId2415" xr:uid="{B3884ABF-1C99-4B03-8788-8DD327D82674}"/>
    <hyperlink ref="Z639" r:id="rId2416" xr:uid="{A1304185-CD82-4CA5-B06B-BE521D9992E1}"/>
    <hyperlink ref="Z640" r:id="rId2417" xr:uid="{68C4A54E-E859-4E77-8DC8-1AC7476D2A3F}"/>
    <hyperlink ref="Z641" r:id="rId2418" xr:uid="{34D5B245-B2A5-48DA-B7ED-AC7BB9139C7D}"/>
    <hyperlink ref="Z642" r:id="rId2419" xr:uid="{9287E7AD-A2BF-4D11-8527-B5E5BB5F33D3}"/>
    <hyperlink ref="Z643" r:id="rId2420" xr:uid="{3F343718-2ED2-4184-8C20-63C0F743B474}"/>
    <hyperlink ref="Z644" r:id="rId2421" xr:uid="{6BE0B898-9968-4BB4-8075-F3004F51A43C}"/>
    <hyperlink ref="Z645" r:id="rId2422" xr:uid="{BD876A44-9FCC-420B-9FF0-3E90228AFC31}"/>
    <hyperlink ref="Z646" r:id="rId2423" xr:uid="{C73B1BF0-9283-41F7-9634-692A44AFFBF9}"/>
    <hyperlink ref="Z647" r:id="rId2424" xr:uid="{F12E3FBF-83D4-421D-8A90-415455C041DE}"/>
    <hyperlink ref="Z648" r:id="rId2425" xr:uid="{76F34E76-93A2-4F57-A192-7B42CB258373}"/>
    <hyperlink ref="Z649" r:id="rId2426" xr:uid="{1CA1C9CD-62AE-42E2-8028-9B959D490658}"/>
    <hyperlink ref="Z650" r:id="rId2427" xr:uid="{F7801BE9-5440-4465-97BC-F185FF6DDA94}"/>
    <hyperlink ref="Z651" r:id="rId2428" xr:uid="{6B5811E0-CF1F-4429-B1EE-0F093BBBA7A4}"/>
    <hyperlink ref="Z652" r:id="rId2429" xr:uid="{9F061126-B7EC-4762-8472-D955A4DD2CBC}"/>
    <hyperlink ref="Z653" r:id="rId2430" xr:uid="{8645EE4F-8FD2-4506-A744-B9A3A080976F}"/>
    <hyperlink ref="Z654" r:id="rId2431" xr:uid="{2D1F5CDF-A133-4976-AE90-6A7AB9B83FB8}"/>
    <hyperlink ref="Z655" r:id="rId2432" xr:uid="{88849929-AF07-4C4E-A044-44AE2A6BA347}"/>
    <hyperlink ref="Z656" r:id="rId2433" xr:uid="{79CF2B03-7242-4EE7-8A23-B3D3431F91F1}"/>
    <hyperlink ref="Z657" r:id="rId2434" xr:uid="{DAB10223-0B11-4269-AB4A-074848CE0846}"/>
    <hyperlink ref="Z658" r:id="rId2435" xr:uid="{D37A7E01-548A-4F7F-86A0-40E95ECB3171}"/>
    <hyperlink ref="Z659" r:id="rId2436" xr:uid="{CD0EED97-2676-48C3-8A5E-F324C23FFD88}"/>
    <hyperlink ref="Z660" r:id="rId2437" xr:uid="{EE95FA5D-9744-4977-8C52-B743FFFD6E4F}"/>
    <hyperlink ref="Z661" r:id="rId2438" xr:uid="{736EE580-C0E5-4DCB-B299-CA7C4C9D007B}"/>
    <hyperlink ref="Z662" r:id="rId2439" xr:uid="{FA588EF3-5C26-494A-A13D-4A6B658FA3BB}"/>
    <hyperlink ref="Z663" r:id="rId2440" xr:uid="{F3033660-49FE-4FC9-8A95-528DA26F9AD5}"/>
    <hyperlink ref="Z664" r:id="rId2441" xr:uid="{B0109571-9A17-4127-96E8-DC9A14EBC546}"/>
    <hyperlink ref="Z665" r:id="rId2442" xr:uid="{FF717076-75F2-44DB-97C6-312C795D8A53}"/>
    <hyperlink ref="Z666" r:id="rId2443" xr:uid="{155363D5-8DD3-42A8-A3F0-C206A33910A6}"/>
    <hyperlink ref="Z667" r:id="rId2444" xr:uid="{FC06B07D-06E0-4640-9295-5CCC6334541E}"/>
    <hyperlink ref="Z668" r:id="rId2445" xr:uid="{E7A975FB-B033-4A2D-9FDA-549A44ED48E1}"/>
    <hyperlink ref="Z669" r:id="rId2446" xr:uid="{82A707AA-6AD9-4D6B-A005-D0E290D3FBE5}"/>
    <hyperlink ref="Z670" r:id="rId2447" xr:uid="{59995DFB-8174-412A-AE94-7DDD642DB825}"/>
    <hyperlink ref="Z671" r:id="rId2448" xr:uid="{32F85102-1732-4D34-9413-C252EBF77F6E}"/>
    <hyperlink ref="Z672" r:id="rId2449" xr:uid="{741A8687-0E4F-4460-BD0D-E42A757E1371}"/>
    <hyperlink ref="Z673" r:id="rId2450" xr:uid="{DA9E7A0F-8F06-4733-9DB0-55E6F1A73E21}"/>
    <hyperlink ref="Z674" r:id="rId2451" xr:uid="{9EF18BA6-6913-4167-93B3-7A3F0A26C568}"/>
    <hyperlink ref="Z675" r:id="rId2452" xr:uid="{1124F08F-CB33-4CDE-9800-4F4EBFA1E04F}"/>
    <hyperlink ref="Z676" r:id="rId2453" xr:uid="{54CB5221-6A64-4DB5-B743-5F9AD7095D8F}"/>
    <hyperlink ref="Z677" r:id="rId2454" xr:uid="{358C262C-8EB6-4F52-B4B9-0682894F1D74}"/>
    <hyperlink ref="Z678" r:id="rId2455" xr:uid="{9B50E31B-12B2-4EAE-8AA5-06BBEEB39BC4}"/>
    <hyperlink ref="Z679" r:id="rId2456" xr:uid="{6DEF980E-58B7-48A3-99CD-F8ADA5AA390A}"/>
    <hyperlink ref="Z680" r:id="rId2457" xr:uid="{61C80108-2674-4513-9E8C-3A271BFADC29}"/>
    <hyperlink ref="Z681" r:id="rId2458" xr:uid="{5057C6B9-3691-45FB-9355-E30B6AE0BBBF}"/>
    <hyperlink ref="Z682" r:id="rId2459" xr:uid="{1148A21C-CFAB-4B56-94A7-EFCA74F5A5E9}"/>
    <hyperlink ref="Z683" r:id="rId2460" xr:uid="{D8FE1A41-970A-4671-967A-1842B00E3F83}"/>
    <hyperlink ref="Z684" r:id="rId2461" xr:uid="{2B959E76-59AF-4E66-B29D-E25B96F1629A}"/>
    <hyperlink ref="Z685" r:id="rId2462" xr:uid="{0DBE6EE8-B431-426B-9262-BD20F1EA32AF}"/>
    <hyperlink ref="Z686" r:id="rId2463" xr:uid="{17D8754B-9637-4BC2-9366-D8F9821A87CB}"/>
    <hyperlink ref="Z687" r:id="rId2464" xr:uid="{4EF0E827-89CF-4349-9969-24102FDFBBEF}"/>
    <hyperlink ref="Z688" r:id="rId2465" xr:uid="{9E0288F5-4129-45BF-A510-59759084184B}"/>
    <hyperlink ref="Z689" r:id="rId2466" xr:uid="{59718B4E-6497-49E0-99D7-66BE09F81B35}"/>
    <hyperlink ref="Z690" r:id="rId2467" xr:uid="{9DDAEC75-22B2-47BB-8999-CC1A58C992CD}"/>
    <hyperlink ref="Z691" r:id="rId2468" xr:uid="{E21708D2-38FA-4C9C-B557-E679BA4E3D5C}"/>
    <hyperlink ref="Z692" r:id="rId2469" xr:uid="{28747316-D4DC-4784-9D24-517AE5A45720}"/>
    <hyperlink ref="Z693" r:id="rId2470" xr:uid="{E85F90EB-1EED-4021-BD19-6EF403E17CDD}"/>
    <hyperlink ref="Z694" r:id="rId2471" xr:uid="{1EA8A4FF-1D48-4B43-83E6-3E8600A2F4C3}"/>
    <hyperlink ref="Z695" r:id="rId2472" xr:uid="{A556216F-91D3-4E5A-BD93-D66EBD7876C7}"/>
    <hyperlink ref="Z696" r:id="rId2473" xr:uid="{19CF6333-2129-4AFA-9DE4-6C7A4F228A1D}"/>
    <hyperlink ref="Z697" r:id="rId2474" xr:uid="{0640A04E-6E14-4E03-8D5A-725B63B4D4C6}"/>
    <hyperlink ref="Z698" r:id="rId2475" xr:uid="{88635B01-315B-4DF0-9AED-43501FC6BA21}"/>
    <hyperlink ref="Z699" r:id="rId2476" xr:uid="{46876A54-B694-4340-8317-2A9237EAB14F}"/>
    <hyperlink ref="Z700" r:id="rId2477" xr:uid="{B934D483-DF53-4F74-B464-C928AE973E69}"/>
    <hyperlink ref="Z701" r:id="rId2478" xr:uid="{C2DFB934-796C-494A-BF31-ADE84A9F5CC9}"/>
    <hyperlink ref="Z702" r:id="rId2479" xr:uid="{0B7DDC39-DB23-4231-AEB9-B438790C8859}"/>
    <hyperlink ref="Z703" r:id="rId2480" xr:uid="{25C091A6-2ADB-47A2-821F-A80A50396A9D}"/>
    <hyperlink ref="Z704" r:id="rId2481" xr:uid="{C0A842AA-55CD-4344-9955-DD8D627968FE}"/>
    <hyperlink ref="Z705" r:id="rId2482" xr:uid="{46E8515E-BAD6-40F7-A9A4-363E916605BB}"/>
    <hyperlink ref="Z706" r:id="rId2483" xr:uid="{C518BB55-A3C7-41F5-8480-DC0007109070}"/>
    <hyperlink ref="Z707" r:id="rId2484" xr:uid="{A2B1324A-DC06-450F-800A-ABEC03DD517B}"/>
    <hyperlink ref="Z708" r:id="rId2485" xr:uid="{074017E5-2088-4DB8-B56B-93A64E7CE597}"/>
    <hyperlink ref="Z709" r:id="rId2486" xr:uid="{4F539496-B21D-4D59-B486-AA2D2BFE821B}"/>
    <hyperlink ref="Z710" r:id="rId2487" xr:uid="{25BC7797-14C5-4BCB-A1CE-DD37AB1FF927}"/>
    <hyperlink ref="Z711" r:id="rId2488" xr:uid="{843D33CF-12BF-4BDF-A691-555F4023F761}"/>
    <hyperlink ref="Z712" r:id="rId2489" xr:uid="{FA5D82DA-5507-4588-B268-7D2020D078D0}"/>
    <hyperlink ref="Z713" r:id="rId2490" xr:uid="{058BF21B-DDB3-4D55-8CF1-6B2616128E97}"/>
    <hyperlink ref="Z714" r:id="rId2491" xr:uid="{64209B50-D887-4E4B-B09B-7995594F4950}"/>
    <hyperlink ref="Z715" r:id="rId2492" xr:uid="{C322A83F-9045-4E7A-BB81-51A0EB2C5FB8}"/>
    <hyperlink ref="Z716" r:id="rId2493" xr:uid="{ADF4C3CD-59C5-432F-8F1C-1D95E75CE074}"/>
    <hyperlink ref="Z717" r:id="rId2494" xr:uid="{EE4A2C65-EBEC-4A5A-B9D6-C3C3741E1D1B}"/>
    <hyperlink ref="Z718" r:id="rId2495" xr:uid="{21135741-6653-4A3A-80DB-5D5DB8CC34D3}"/>
    <hyperlink ref="Z719" r:id="rId2496" xr:uid="{4C623A18-1563-450E-9875-818C44CEB0A9}"/>
    <hyperlink ref="Z720" r:id="rId2497" xr:uid="{10EA92E3-85BB-4096-A249-6AC25C9D06AE}"/>
    <hyperlink ref="Z721" r:id="rId2498" xr:uid="{E8AFE72C-5B27-4186-9C9B-B2E16F07F549}"/>
    <hyperlink ref="Z722" r:id="rId2499" xr:uid="{072B6FD2-4046-41A9-AFE4-BD62CBFDBB86}"/>
    <hyperlink ref="Z723" r:id="rId2500" xr:uid="{19632111-B572-4F34-A2D8-881C60D309D1}"/>
    <hyperlink ref="Z724" r:id="rId2501" xr:uid="{E6CAFE3A-6DD4-450A-AAE2-5D7F9786D386}"/>
    <hyperlink ref="Z725" r:id="rId2502" xr:uid="{E585B035-6956-4DFD-8E7D-915296F12BDD}"/>
    <hyperlink ref="Z726" r:id="rId2503" xr:uid="{350851FD-F192-4C9A-80F9-7E0A417DA062}"/>
    <hyperlink ref="Z727" r:id="rId2504" xr:uid="{FBFF3FA7-AF54-4B77-A3DF-3D7C54180132}"/>
    <hyperlink ref="Z728" r:id="rId2505" xr:uid="{96E6FAC2-E55D-44A3-B086-63C33B221727}"/>
    <hyperlink ref="Z729" r:id="rId2506" xr:uid="{4934FA52-951D-4AFC-BCC2-315708B07559}"/>
    <hyperlink ref="Z730" r:id="rId2507" xr:uid="{8AE79B38-B1D3-493F-AEAA-EC5DE505C6C8}"/>
    <hyperlink ref="Z731" r:id="rId2508" xr:uid="{59BD7EAD-3EF4-47FB-AE00-02BD1416BD2E}"/>
    <hyperlink ref="Z732" r:id="rId2509" xr:uid="{32850E75-15D8-46CE-972F-1567E5949115}"/>
    <hyperlink ref="Z733" r:id="rId2510" xr:uid="{8D6007DF-3218-4563-9355-05714B8D23A6}"/>
    <hyperlink ref="Z734" r:id="rId2511" xr:uid="{8CC670FA-61E0-498E-9B2B-2CAF1B08C448}"/>
    <hyperlink ref="Z735" r:id="rId2512" xr:uid="{891BB07D-8B09-48B4-95B2-1B5EBD7D5383}"/>
    <hyperlink ref="Z736" r:id="rId2513" xr:uid="{823902EB-8E49-4B61-B9C1-8CBAF901C968}"/>
    <hyperlink ref="Z737" r:id="rId2514" xr:uid="{8C10EA68-660A-47DD-B121-79E259D4F850}"/>
    <hyperlink ref="Z738" r:id="rId2515" xr:uid="{21E929C2-5CA7-4EE3-A1B9-E3669F2D16A2}"/>
    <hyperlink ref="Z739" r:id="rId2516" xr:uid="{6C179535-C73F-472F-B2C7-3B0ACB993C36}"/>
    <hyperlink ref="Z740" r:id="rId2517" xr:uid="{E4654F7F-5A4E-44C6-A113-BC981575CA0C}"/>
    <hyperlink ref="Z741" r:id="rId2518" xr:uid="{AA4A2706-C759-483F-89BA-474B334F6581}"/>
    <hyperlink ref="Z742" r:id="rId2519" xr:uid="{9E605E72-AEDC-490C-94EF-DDFF9C3B1F18}"/>
    <hyperlink ref="Z743" r:id="rId2520" xr:uid="{2A5139C3-9522-4B49-A4BB-C69CEB797655}"/>
    <hyperlink ref="Z744" r:id="rId2521" xr:uid="{DE6313A9-B4C3-4629-A1CD-D7453F48E915}"/>
    <hyperlink ref="Z745" r:id="rId2522" xr:uid="{999472EE-5937-4BCA-ABD9-5995BB5DFD0D}"/>
    <hyperlink ref="Z746" r:id="rId2523" xr:uid="{9F70B059-A3F4-482B-9207-D7C28528548F}"/>
    <hyperlink ref="Z747" r:id="rId2524" xr:uid="{D3E1CED6-C5A5-4DF3-940B-F85906AA0F56}"/>
    <hyperlink ref="Z748" r:id="rId2525" xr:uid="{B4E71142-1EEC-4D23-B676-638B1454D02F}"/>
    <hyperlink ref="Z749" r:id="rId2526" xr:uid="{2C40B9E4-FF25-43E0-926F-6C895F46DBC1}"/>
    <hyperlink ref="Z750" r:id="rId2527" xr:uid="{3CC256C0-A450-46A1-B6E5-8D8FE52B4599}"/>
    <hyperlink ref="Z751" r:id="rId2528" xr:uid="{D258F404-F274-4086-9A65-9A722647F547}"/>
    <hyperlink ref="Z752" r:id="rId2529" xr:uid="{52E2D748-B45A-47AB-9091-FD4F066766E0}"/>
    <hyperlink ref="Z753" r:id="rId2530" xr:uid="{561F138B-3A91-49AF-B1EC-47B00652CC01}"/>
    <hyperlink ref="Z754" r:id="rId2531" xr:uid="{226ABC04-4290-42B0-9C97-7A62FEB7D364}"/>
    <hyperlink ref="Z755" r:id="rId2532" xr:uid="{BFFD0C69-63D2-413E-9347-E7817DCD0CC2}"/>
    <hyperlink ref="Z756" r:id="rId2533" xr:uid="{D192960F-E201-44FF-B493-60481F0EF04B}"/>
    <hyperlink ref="Z757" r:id="rId2534" xr:uid="{94319A54-A27E-4D47-B57D-34B7FA391DBE}"/>
    <hyperlink ref="Z758" r:id="rId2535" xr:uid="{AB143667-FBF2-4707-9B91-7914A050CB85}"/>
    <hyperlink ref="Z759" r:id="rId2536" xr:uid="{68C723ED-4A1C-44F9-8CB8-A46805786B26}"/>
    <hyperlink ref="Z760" r:id="rId2537" xr:uid="{E7E40C67-7B12-49A1-8A49-A4912A69F72D}"/>
    <hyperlink ref="Z761" r:id="rId2538" xr:uid="{C392E90F-020D-4D59-8EE8-779E42757F20}"/>
    <hyperlink ref="Z762" r:id="rId2539" xr:uid="{BCFA8C59-0210-44F6-91C9-96D02DD20D2B}"/>
    <hyperlink ref="Z763" r:id="rId2540" xr:uid="{C161EA78-CD50-458E-9A04-B331399BACD0}"/>
    <hyperlink ref="Z764" r:id="rId2541" xr:uid="{6A32F2AD-9B27-4AE1-ADCC-CA8CF124DD10}"/>
    <hyperlink ref="Z765" r:id="rId2542" xr:uid="{454F6DD9-F5C5-41B0-B659-BB04385E3112}"/>
    <hyperlink ref="Z766" r:id="rId2543" xr:uid="{6BF96575-6E51-4DA1-96BA-284C55E1C629}"/>
    <hyperlink ref="Z767" r:id="rId2544" xr:uid="{C03F831C-9762-4DA4-9666-232A05A2B9B5}"/>
    <hyperlink ref="Z768" r:id="rId2545" xr:uid="{A462B1F7-D72C-4FE9-B9B7-169B0BB2DEF7}"/>
    <hyperlink ref="Z769" r:id="rId2546" xr:uid="{197A2672-D419-4729-A757-A41ECF8BCECF}"/>
    <hyperlink ref="Z770" r:id="rId2547" xr:uid="{4806B7CB-5894-4591-9573-38263991B7F2}"/>
    <hyperlink ref="Z771" r:id="rId2548" xr:uid="{4F3DF763-6F83-4D7E-ACF7-BDF220E284A2}"/>
    <hyperlink ref="Z772" r:id="rId2549" xr:uid="{74CD1193-6ECB-4159-AD45-6FE36D6E450B}"/>
    <hyperlink ref="Z773" r:id="rId2550" xr:uid="{18CBBE73-0790-4A16-8B66-781A5864E8AB}"/>
    <hyperlink ref="Z774" r:id="rId2551" xr:uid="{2EACAA6C-5052-4522-84A8-8B1D98D215C6}"/>
    <hyperlink ref="Z775" r:id="rId2552" xr:uid="{CB946BB1-95DC-4F41-A28D-A7672D600F49}"/>
    <hyperlink ref="Z776" r:id="rId2553" xr:uid="{3D6F8E5E-773E-42F6-9B9D-632E4953A17B}"/>
    <hyperlink ref="Z777" r:id="rId2554" xr:uid="{48ED9D8C-C703-4208-839E-685605CB4E6D}"/>
    <hyperlink ref="Z778" r:id="rId2555" xr:uid="{54EC2738-8073-4AF9-AE75-7DCC68226CFA}"/>
    <hyperlink ref="Z779" r:id="rId2556" xr:uid="{DDBAA3C4-1635-4B25-9E29-838A96BFF2AC}"/>
    <hyperlink ref="Z780" r:id="rId2557" xr:uid="{E220206A-C5E2-4E3F-9D1A-719BDF7A646A}"/>
    <hyperlink ref="Z781" r:id="rId2558" xr:uid="{1CA6FD2D-6A07-479D-99D8-E98AD1CFC7F0}"/>
    <hyperlink ref="Z782" r:id="rId2559" xr:uid="{2248BDE0-F299-4C04-A36E-4ADCC27A8589}"/>
    <hyperlink ref="Z783" r:id="rId2560" xr:uid="{8DD03BA1-2889-4E2A-9DA9-A74940C9A6C7}"/>
    <hyperlink ref="Z784" r:id="rId2561" xr:uid="{7C2A0C8A-18C8-458B-8DCB-59474930038D}"/>
    <hyperlink ref="Z785" r:id="rId2562" xr:uid="{E3A731CA-47FF-471C-8522-4DFB7325EBD1}"/>
    <hyperlink ref="Z786" r:id="rId2563" xr:uid="{86F96DDD-BE72-48DB-BEE5-FFF01A33C8F9}"/>
    <hyperlink ref="Z787" r:id="rId2564" xr:uid="{C388ECAD-BCBD-4870-9776-6E323D1FBA7A}"/>
    <hyperlink ref="Z788" r:id="rId2565" xr:uid="{92F36DB0-8E7D-4F61-B9EB-82E58718141E}"/>
    <hyperlink ref="Z789" r:id="rId2566" xr:uid="{2C6A17BC-CF28-4940-A3BA-1E88DBC5A899}"/>
    <hyperlink ref="Z790" r:id="rId2567" xr:uid="{17998D2D-A8BE-48E7-84EA-734DF7E192B7}"/>
    <hyperlink ref="Z791" r:id="rId2568" xr:uid="{0682BB86-340B-4B20-B32E-B615A3048C7C}"/>
    <hyperlink ref="Z792" r:id="rId2569" xr:uid="{D4D1BF5B-01B6-4DE0-AB54-E7E91280C777}"/>
    <hyperlink ref="Z793" r:id="rId2570" xr:uid="{DECF323F-127A-4B60-AC68-6E7ADEEB3223}"/>
    <hyperlink ref="Z794" r:id="rId2571" xr:uid="{17481763-8E05-4BE1-B46E-58852890C23D}"/>
    <hyperlink ref="Z795" r:id="rId2572" xr:uid="{0437CAE2-3681-409F-9B0E-ACF8D6137795}"/>
    <hyperlink ref="Z796" r:id="rId2573" xr:uid="{CC9D643C-BF86-4FE9-A240-D9188D2732E6}"/>
    <hyperlink ref="Z797" r:id="rId2574" xr:uid="{5C57712E-D192-4154-8496-C9453F0BF883}"/>
    <hyperlink ref="Z798" r:id="rId2575" xr:uid="{146443EB-F07F-41F5-BEC9-DB1447AB79F5}"/>
    <hyperlink ref="Z799" r:id="rId2576" xr:uid="{48D27C38-BBC0-4765-B660-73D8B02F5242}"/>
    <hyperlink ref="Z800" r:id="rId2577" xr:uid="{B7CAA6B5-84A3-4FD2-B0CE-03EDE9539C65}"/>
    <hyperlink ref="Z801" r:id="rId2578" xr:uid="{4940324C-61CE-45F0-92B1-1102E8D31BD2}"/>
    <hyperlink ref="Z802" r:id="rId2579" xr:uid="{06C94DC2-9A9E-49A8-AE8E-BB35FBABD5D6}"/>
    <hyperlink ref="Z803" r:id="rId2580" xr:uid="{E47CA4AE-DC49-4F57-9BB8-CC8D517B7637}"/>
    <hyperlink ref="Z804" r:id="rId2581" xr:uid="{F56CCB99-358A-4A19-88DC-B87F712EF698}"/>
    <hyperlink ref="Z805" r:id="rId2582" xr:uid="{6945CD31-BCD0-4589-9C09-5D74F66A0F6C}"/>
    <hyperlink ref="Z806" r:id="rId2583" xr:uid="{FB6C0ABD-02E8-4EF2-90CB-D3C35577472D}"/>
    <hyperlink ref="Z807" r:id="rId2584" xr:uid="{DD00C45D-95B8-40FE-A360-9B2805A64970}"/>
    <hyperlink ref="Z808" r:id="rId2585" xr:uid="{4C61091E-7952-46C1-A6C8-07DF3A867524}"/>
    <hyperlink ref="Z809" r:id="rId2586" xr:uid="{FD6CB5EE-0AA0-4AC4-AAAD-058749082956}"/>
    <hyperlink ref="Z810" r:id="rId2587" xr:uid="{FB1AC225-FBBD-4727-9D0F-AF3DB7217649}"/>
    <hyperlink ref="Z811" r:id="rId2588" xr:uid="{B2BD2518-1E39-4432-9EFA-D07103E2D38F}"/>
    <hyperlink ref="Z812" r:id="rId2589" xr:uid="{8A5DE5A4-775A-44F5-8B3C-E6B715A078E3}"/>
    <hyperlink ref="Z813" r:id="rId2590" xr:uid="{681809EF-7CC2-4A2D-BC9B-24458B32B5E5}"/>
    <hyperlink ref="Z814" r:id="rId2591" xr:uid="{FBC39F14-3C0A-42E1-AB50-AFD05238CDA8}"/>
    <hyperlink ref="Z815" r:id="rId2592" xr:uid="{8336E351-C677-46EE-B3E3-26C867660C3D}"/>
    <hyperlink ref="Z816" r:id="rId2593" xr:uid="{158E45A0-7A37-4DDF-B338-94F798EAFA2F}"/>
    <hyperlink ref="Z817" r:id="rId2594" xr:uid="{5CB8BF9A-74AB-4392-80B7-E6DC5A03DC95}"/>
    <hyperlink ref="Z818" r:id="rId2595" xr:uid="{A8356275-6B8A-448F-A399-487D33BC8D6E}"/>
    <hyperlink ref="Z819" r:id="rId2596" xr:uid="{5D561D65-60DD-4F15-94A3-677BDE41C927}"/>
    <hyperlink ref="Z820" r:id="rId2597" xr:uid="{82120B50-1595-465E-BB92-800087F0061E}"/>
    <hyperlink ref="Z821" r:id="rId2598" xr:uid="{787ADFBD-052E-4114-A59A-F75888E9B210}"/>
    <hyperlink ref="Z822" r:id="rId2599" xr:uid="{3C53B847-0669-4C97-B958-9E5DB9038303}"/>
    <hyperlink ref="Z823" r:id="rId2600" xr:uid="{DC39773E-8F11-4D36-B1E8-D246C5105BFB}"/>
    <hyperlink ref="Z824" r:id="rId2601" xr:uid="{1B303C6A-AD72-4673-9E68-5C5D91B44164}"/>
    <hyperlink ref="Z825" r:id="rId2602" xr:uid="{447B8433-8924-4D61-A598-C65D94197B43}"/>
    <hyperlink ref="Z826" r:id="rId2603" xr:uid="{27AD2F34-D16E-4DD9-8DDB-A6F6577F423D}"/>
    <hyperlink ref="Z827" r:id="rId2604" xr:uid="{10EDD3A2-76BF-4252-8FC8-E6403DDCF6E7}"/>
    <hyperlink ref="Z828" r:id="rId2605" xr:uid="{78E436F1-C346-4538-A6E2-6488C2227E92}"/>
    <hyperlink ref="Z829" r:id="rId2606" xr:uid="{1FDBB218-9BE2-4739-B6F9-4E5212651E17}"/>
    <hyperlink ref="Z830" r:id="rId2607" xr:uid="{9F729132-063C-45E6-81CB-A928B2314CB2}"/>
    <hyperlink ref="Z831" r:id="rId2608" xr:uid="{00169B5E-8045-435A-BF99-1CF3B25E4E30}"/>
    <hyperlink ref="Z832" r:id="rId2609" xr:uid="{F43FEEB0-F64F-4295-B74F-E2514803D34C}"/>
    <hyperlink ref="Z833" r:id="rId2610" xr:uid="{91DD7B42-0C4F-41F8-8739-05BABED75766}"/>
    <hyperlink ref="Z834" r:id="rId2611" xr:uid="{27E0DD6C-FCB1-4084-AD3A-7D6DE919DB22}"/>
    <hyperlink ref="Z835" r:id="rId2612" xr:uid="{67B4539E-B385-4B96-897A-14B064FF2305}"/>
    <hyperlink ref="Z836" r:id="rId2613" xr:uid="{1B40B65E-9ABD-4B18-B54C-52C68C2319EE}"/>
    <hyperlink ref="Z837" r:id="rId2614" xr:uid="{63FA2E57-D280-4A8D-B76F-AF182AD4444E}"/>
    <hyperlink ref="Z838" r:id="rId2615" xr:uid="{D0D9C033-D182-4353-A9E9-7187134E5313}"/>
    <hyperlink ref="Z839" r:id="rId2616" xr:uid="{B8C92FB1-A86D-4CAD-8382-B7CB6BCC0CD3}"/>
    <hyperlink ref="Z840" r:id="rId2617" xr:uid="{230F11DA-50C8-4EE5-8E9D-4E2134C31FC6}"/>
    <hyperlink ref="Z841" r:id="rId2618" xr:uid="{6D4FE51F-6AF5-48D6-BA82-9AA6A06543E0}"/>
    <hyperlink ref="Z842" r:id="rId2619" xr:uid="{02E12384-EFD8-484C-A08C-3CFC45640F48}"/>
    <hyperlink ref="Z843" r:id="rId2620" xr:uid="{00EB10BC-29CA-4D3F-9F2D-E8CDFC9E66C0}"/>
    <hyperlink ref="Z844" r:id="rId2621" xr:uid="{A397AA48-A3D9-4A68-97BF-6E13E33B47E4}"/>
    <hyperlink ref="Z845" r:id="rId2622" xr:uid="{D530004C-539B-4FA5-97D9-2F9618BBD0E5}"/>
    <hyperlink ref="Z846" r:id="rId2623" xr:uid="{7475C61B-477C-4F87-AB3E-6AFB6E023628}"/>
    <hyperlink ref="Z847" r:id="rId2624" xr:uid="{E977C67F-3C2F-44A6-8204-F0AE4BF91647}"/>
    <hyperlink ref="Z848" r:id="rId2625" xr:uid="{AC813AC1-914C-424D-9966-74323EA2F89E}"/>
    <hyperlink ref="Z849" r:id="rId2626" xr:uid="{C1AE1AAF-B1F0-44B7-BC43-D370661188C2}"/>
    <hyperlink ref="Z850" r:id="rId2627" xr:uid="{A99D1464-8736-4633-9A7B-33CF24C1B0E2}"/>
    <hyperlink ref="Z851" r:id="rId2628" xr:uid="{B3C5C482-9ABD-4D10-A52F-652628388D23}"/>
    <hyperlink ref="Z852" r:id="rId2629" xr:uid="{20E12B55-69A4-414A-90D5-28638840FF67}"/>
    <hyperlink ref="Z853" r:id="rId2630" xr:uid="{458A8742-3753-4BC7-9B53-16B654E9EE84}"/>
    <hyperlink ref="Z854" r:id="rId2631" xr:uid="{9A81E88B-8A64-465C-9E3A-E1E3837F827E}"/>
    <hyperlink ref="Z855" r:id="rId2632" xr:uid="{48FB2FF7-0E11-40EC-82D4-FFC652A58B91}"/>
    <hyperlink ref="Z856" r:id="rId2633" xr:uid="{0C6ACAC1-8662-403D-B812-16766DDDE98F}"/>
    <hyperlink ref="Z857" r:id="rId2634" xr:uid="{5FDC6D46-2B46-412F-A65D-22D59652A7EB}"/>
    <hyperlink ref="Z858" r:id="rId2635" xr:uid="{AFF9DE52-BEB1-456D-9A65-42D916C23523}"/>
    <hyperlink ref="Z859" r:id="rId2636" xr:uid="{04E39383-C5EC-457A-8E10-07737AD1BF78}"/>
    <hyperlink ref="Z860" r:id="rId2637" xr:uid="{EF0D9B04-770B-49B9-825E-65ED297815FB}"/>
    <hyperlink ref="Z861" r:id="rId2638" xr:uid="{943B157E-8FF9-4E5E-BE73-80729AB54234}"/>
    <hyperlink ref="Z862" r:id="rId2639" xr:uid="{BDCAE61F-5B25-4D3E-B2DF-92CBB44CEB54}"/>
    <hyperlink ref="Z863" r:id="rId2640" xr:uid="{7C783C27-41AB-4496-8F60-4F90F65345A8}"/>
    <hyperlink ref="Z864" r:id="rId2641" xr:uid="{AFC2EEDB-0417-4C6D-98C2-8D7EC077C6E9}"/>
    <hyperlink ref="Z865" r:id="rId2642" xr:uid="{4C6C8BD0-7ED9-4FCC-96CF-8ADAFAB3347B}"/>
    <hyperlink ref="Z866" r:id="rId2643" xr:uid="{417ACB84-E892-4215-A230-EA163FB97602}"/>
    <hyperlink ref="Z867" r:id="rId2644" xr:uid="{774A83DD-3E37-4CC3-A28C-2FA6CA7D00DD}"/>
    <hyperlink ref="Z868" r:id="rId2645" xr:uid="{16F65FC2-10B0-4698-A63A-CD8469AD3165}"/>
    <hyperlink ref="Z869" r:id="rId2646" xr:uid="{06CDD571-658C-492C-A31D-99B318517C36}"/>
    <hyperlink ref="Z870" r:id="rId2647" xr:uid="{646A143B-A716-4D4F-99FD-7BF3334B8AAA}"/>
    <hyperlink ref="Z871" r:id="rId2648" xr:uid="{C51B5E34-E17E-4375-B368-ADAC42D2C03B}"/>
    <hyperlink ref="Z872" r:id="rId2649" xr:uid="{983883C1-65D3-4C73-B54B-EC0AAC461B39}"/>
    <hyperlink ref="Z873" r:id="rId2650" xr:uid="{408229A5-D601-4443-8FBE-F5648AEECD12}"/>
    <hyperlink ref="Z874" r:id="rId2651" xr:uid="{A8A96B94-4639-4E08-91BF-4CA9CDEDABA0}"/>
    <hyperlink ref="Z875" r:id="rId2652" xr:uid="{D92EE794-7EB9-451F-B432-77CCD6F7FB3D}"/>
    <hyperlink ref="Z876" r:id="rId2653" xr:uid="{B38E87E0-408B-4B5B-B48B-EB298495ECB3}"/>
    <hyperlink ref="Z877" r:id="rId2654" xr:uid="{C4D99136-1192-4991-9724-8F0E7F4F823B}"/>
    <hyperlink ref="Z878" r:id="rId2655" xr:uid="{0AB0E59C-C758-486E-8A45-1ABB63318760}"/>
    <hyperlink ref="Z879" r:id="rId2656" xr:uid="{8A3AED7B-C9BF-49B9-98EE-14C18C073179}"/>
    <hyperlink ref="Z880" r:id="rId2657" xr:uid="{8EFDFC19-D8D7-4DDB-AE55-D80E0A5F1795}"/>
    <hyperlink ref="Z881" r:id="rId2658" xr:uid="{0A2060CA-E105-40C7-A802-9FB5EA37CBC7}"/>
    <hyperlink ref="Z882" r:id="rId2659" xr:uid="{8E0E588D-F334-4701-ADDA-F71C71B2B687}"/>
    <hyperlink ref="Z883" r:id="rId2660" xr:uid="{F83AF27E-8B68-4353-B305-ED1A9BB06449}"/>
    <hyperlink ref="Z884" r:id="rId2661" xr:uid="{32FB549C-2496-4010-B1D5-C28B45B03FAA}"/>
    <hyperlink ref="Z885" r:id="rId2662" xr:uid="{94D26330-3F83-430B-A129-02E8009A0934}"/>
    <hyperlink ref="Z886" r:id="rId2663" xr:uid="{9253D4A9-A3A5-4820-85EB-E03381D474B1}"/>
    <hyperlink ref="Z887" r:id="rId2664" xr:uid="{ED2C3274-7121-46C8-A035-03B82931C22C}"/>
    <hyperlink ref="Z888" r:id="rId2665" xr:uid="{BB84F1DD-799B-4289-AA0E-F6304701D6CD}"/>
    <hyperlink ref="Z889" r:id="rId2666" xr:uid="{698C18EC-D919-4064-8E23-F2704F8B9F08}"/>
    <hyperlink ref="Z890" r:id="rId2667" xr:uid="{55F2810E-B729-417E-8C59-B8C5B21D8FC4}"/>
    <hyperlink ref="Z891" r:id="rId2668" xr:uid="{D5227C41-438C-44F9-AFEB-CF63433F6030}"/>
    <hyperlink ref="Z892" r:id="rId2669" xr:uid="{1A4D35AE-0268-43D5-9EB4-422431B81680}"/>
    <hyperlink ref="Z893" r:id="rId2670" xr:uid="{E1E514AA-BA85-4E82-9C38-6ADDF789A198}"/>
    <hyperlink ref="Z894" r:id="rId2671" xr:uid="{D48F1291-A816-4EA2-A67A-F36AE285B095}"/>
    <hyperlink ref="Z895" r:id="rId2672" xr:uid="{77C5C260-2A4A-48B1-B484-42C28310529E}"/>
    <hyperlink ref="Z896" r:id="rId2673" xr:uid="{9B3FF4FF-7F54-46DA-8369-2C3725564A18}"/>
    <hyperlink ref="Z897" r:id="rId2674" xr:uid="{37D5CDC4-F112-4272-B9CF-2EC968B4C079}"/>
    <hyperlink ref="Z898" r:id="rId2675" xr:uid="{69CAC1C8-FC9A-4313-9B5B-CAFAB9201402}"/>
    <hyperlink ref="Z899" r:id="rId2676" xr:uid="{D929FF12-95F6-4D60-844C-444E5DD66260}"/>
    <hyperlink ref="Z900" r:id="rId2677" xr:uid="{AC49F12A-55F3-48FB-9CC4-DE82B3A2D262}"/>
    <hyperlink ref="Z901" r:id="rId2678" xr:uid="{6FE72BF8-B07A-475C-A733-32FDC74B1D65}"/>
    <hyperlink ref="Z902" r:id="rId2679" xr:uid="{4E9ABC75-DA26-419C-937C-3BDEC14A84B3}"/>
    <hyperlink ref="Z903" r:id="rId2680" xr:uid="{D35DD2F5-25CB-467A-9892-7315D4283B6A}"/>
    <hyperlink ref="Z904" r:id="rId2681" xr:uid="{AB3B0348-1584-4A93-8246-14864BDC7CFD}"/>
    <hyperlink ref="Z905" r:id="rId2682" xr:uid="{ECDA7154-DCB9-44F3-9012-C328D85D4A38}"/>
    <hyperlink ref="Z906" r:id="rId2683" xr:uid="{DD49FE4E-8E78-4FD4-8BC0-BDB8C8F62D3F}"/>
    <hyperlink ref="Z907" r:id="rId2684" xr:uid="{C34EE124-341E-4D8D-9311-1B7A7188AD68}"/>
    <hyperlink ref="Z908" r:id="rId2685" xr:uid="{74BA997E-8479-454C-842B-D673C21E799A}"/>
    <hyperlink ref="Z909" r:id="rId2686" xr:uid="{FC52A671-F81B-4E03-9117-162F13D5B272}"/>
    <hyperlink ref="Z910" r:id="rId2687" xr:uid="{EF5851F2-18ED-40AF-890B-8F28AAB36FB9}"/>
    <hyperlink ref="Z911" r:id="rId2688" xr:uid="{699DE19C-EE5E-4D4C-BF2E-2432401CACF8}"/>
    <hyperlink ref="Z912" r:id="rId2689" xr:uid="{2F1A459C-9549-47AF-A54D-D8D00F565242}"/>
    <hyperlink ref="Z913" r:id="rId2690" xr:uid="{F19FB520-44FA-452F-8835-FA8E104C3BE8}"/>
    <hyperlink ref="Z914" r:id="rId2691" xr:uid="{B1C93680-667B-4EAD-A61C-D1F615F4BD25}"/>
    <hyperlink ref="Z915" r:id="rId2692" xr:uid="{99148858-1CCD-42F6-9FCF-F26DB45D279A}"/>
    <hyperlink ref="Z916" r:id="rId2693" xr:uid="{2B5D28CB-9DB3-4205-8676-298A0CD2D3A2}"/>
    <hyperlink ref="Z917" r:id="rId2694" xr:uid="{5F4811B5-5837-4786-B02E-8B8EF85D9A22}"/>
    <hyperlink ref="Z918" r:id="rId2695" xr:uid="{75E6EA0A-66A8-472C-AB09-B4E4714AABD9}"/>
    <hyperlink ref="Z919" r:id="rId2696" xr:uid="{67732949-54DC-4161-ABAE-2F8B4110C713}"/>
    <hyperlink ref="Z920" r:id="rId2697" xr:uid="{8ECF38EC-91F5-4BEC-9D98-00B5F91C2D91}"/>
    <hyperlink ref="Z921" r:id="rId2698" xr:uid="{D491E9AB-D08E-4B17-973A-88A173ED3931}"/>
    <hyperlink ref="Z922" r:id="rId2699" xr:uid="{767A8659-412A-4F5E-B408-04648CDCACD5}"/>
    <hyperlink ref="Z923" r:id="rId2700" xr:uid="{C3FB7AB5-A6E0-4E9E-9A22-C52A928839F3}"/>
    <hyperlink ref="Z924" r:id="rId2701" xr:uid="{4BA944A4-0D9C-4B3F-8E4A-3C3FAF1D95FF}"/>
    <hyperlink ref="Z925" r:id="rId2702" xr:uid="{A77BECAF-D795-4AAC-8547-53BD48648DDA}"/>
    <hyperlink ref="Z926" r:id="rId2703" xr:uid="{4A745AC5-4316-45E9-812E-F04FFA6A600A}"/>
    <hyperlink ref="Z927" r:id="rId2704" xr:uid="{2712F253-E0A1-4809-B83D-7A38E7644828}"/>
    <hyperlink ref="Z928" r:id="rId2705" xr:uid="{2DBCF8B0-E54B-4DA2-BE74-2F96ABE1A882}"/>
    <hyperlink ref="Z929" r:id="rId2706" xr:uid="{00F208D4-B62B-4F84-8392-34A6EEBE3CE7}"/>
    <hyperlink ref="Z930" r:id="rId2707" xr:uid="{4C865FA0-80F1-43BB-AB70-2A02385F3F4B}"/>
    <hyperlink ref="Z931" r:id="rId2708" xr:uid="{C4470A6B-BB57-4189-9645-2F5989977FDE}"/>
    <hyperlink ref="Z932" r:id="rId2709" xr:uid="{08664D17-7210-4586-B950-5D619F21A108}"/>
    <hyperlink ref="Z933" r:id="rId2710" xr:uid="{CC5FFFA8-081C-4C8F-ACD4-1859E4E78D45}"/>
    <hyperlink ref="Z934" r:id="rId2711" xr:uid="{3CADCBB3-1FA7-464A-978F-70E5B67D22FE}"/>
    <hyperlink ref="Z935" r:id="rId2712" xr:uid="{3EF25811-C495-42DA-BA39-5D33CD78AC36}"/>
    <hyperlink ref="Z936" r:id="rId2713" xr:uid="{B6E25DF5-1018-4079-AEAB-24E6B3A85470}"/>
    <hyperlink ref="Z937" r:id="rId2714" xr:uid="{83091215-A69B-49C9-8B32-F4BC3E0563D2}"/>
    <hyperlink ref="Z938" r:id="rId2715" xr:uid="{8EFB9919-6896-4D48-8239-F5215EBB6D4F}"/>
    <hyperlink ref="Z939" r:id="rId2716" xr:uid="{B023F8E4-61B3-48C2-A62D-984DD5E5FDB6}"/>
    <hyperlink ref="Z940" r:id="rId2717" xr:uid="{2E6774D8-9A35-4746-A778-AB8C4EE254C1}"/>
    <hyperlink ref="Z941" r:id="rId2718" xr:uid="{7A91262B-7E7C-4098-965A-4F46D5C8B8FD}"/>
    <hyperlink ref="Z942" r:id="rId2719" xr:uid="{F95CBFA4-3C3B-4EA9-9994-252A2162782D}"/>
    <hyperlink ref="Z943" r:id="rId2720" xr:uid="{B33ADAE9-EB79-4396-BA28-FC89F4CCABE4}"/>
    <hyperlink ref="Z944" r:id="rId2721" xr:uid="{C6481CE3-F2B6-4DC3-8D28-F5B58DB02ACC}"/>
    <hyperlink ref="Z945" r:id="rId2722" xr:uid="{3AED85CD-3CEF-4BED-85E9-F4D5AD0E50C8}"/>
    <hyperlink ref="Z946" r:id="rId2723" xr:uid="{0910B2F8-1894-4EF8-BD32-1369C1DEB6C2}"/>
    <hyperlink ref="Z947" r:id="rId2724" xr:uid="{A7ADFD45-06AB-49CC-82AC-EE88F0209DD1}"/>
    <hyperlink ref="Z948" r:id="rId2725" xr:uid="{F756E59B-E224-44B0-9568-C2464856D1B8}"/>
    <hyperlink ref="Z949" r:id="rId2726" xr:uid="{F4A23117-92EB-4071-9624-290A6E468D1E}"/>
    <hyperlink ref="Z950" r:id="rId2727" xr:uid="{25B6D36F-F700-4B88-83BF-E2EB2514C152}"/>
    <hyperlink ref="Z951" r:id="rId2728" xr:uid="{788094CB-CD29-41DB-BFC5-283EE80DCFCD}"/>
    <hyperlink ref="Z952" r:id="rId2729" xr:uid="{561007E4-22E3-40D3-A7F4-268582578E7E}"/>
    <hyperlink ref="Z953" r:id="rId2730" xr:uid="{5EC0265B-1BCC-42E0-8220-96E5BB3219A8}"/>
    <hyperlink ref="Z954" r:id="rId2731" xr:uid="{058EC7AA-4060-4C8A-A246-535CC2B581C0}"/>
    <hyperlink ref="Z955" r:id="rId2732" xr:uid="{24130AE2-2169-4E26-B34B-1B15AD019330}"/>
    <hyperlink ref="Z956" r:id="rId2733" xr:uid="{E2E91308-BABB-40D9-9DA7-42CD06E55A53}"/>
    <hyperlink ref="Z957" r:id="rId2734" xr:uid="{10BB76DB-416D-4553-83AE-6B1BC7155F30}"/>
    <hyperlink ref="Z958" r:id="rId2735" xr:uid="{311BEB40-626E-4385-B707-6757DAF25901}"/>
    <hyperlink ref="Z959" r:id="rId2736" xr:uid="{E242D4B8-B1A5-45CD-B866-65240665AD62}"/>
    <hyperlink ref="Z960" r:id="rId2737" xr:uid="{18E3325A-A4BC-4ACF-9ED9-684B649E8E93}"/>
    <hyperlink ref="Z961" r:id="rId2738" xr:uid="{71B90F2F-CD23-49B5-9596-B348B74C52E0}"/>
    <hyperlink ref="Z962" r:id="rId2739" xr:uid="{D21FA2CF-C5AA-4522-8C36-4372BA6EFD90}"/>
    <hyperlink ref="Z963" r:id="rId2740" xr:uid="{AF6CA02A-7041-478B-8E0F-D73900CC8E91}"/>
    <hyperlink ref="Z964" r:id="rId2741" xr:uid="{C9EFE22B-0E15-4DAC-B7D3-1914E9D17333}"/>
    <hyperlink ref="Z965" r:id="rId2742" xr:uid="{8E1A5FA2-D415-4174-9CD1-A4AE3A9B064F}"/>
    <hyperlink ref="Z966" r:id="rId2743" xr:uid="{61B6497F-DA0B-4965-A23F-027153AA40B9}"/>
    <hyperlink ref="Z967" r:id="rId2744" xr:uid="{D4D23087-4B5D-4447-AC6C-7ECAEA8AB0F2}"/>
    <hyperlink ref="Z968" r:id="rId2745" xr:uid="{89315D79-A9E2-41AB-8D1D-E82E316F416D}"/>
    <hyperlink ref="Z969" r:id="rId2746" xr:uid="{2990BB18-154D-48C0-B5F4-D8BB337E99E2}"/>
    <hyperlink ref="Z970" r:id="rId2747" xr:uid="{C4F21FB7-65CF-4C38-9DA7-D1889A1B1082}"/>
    <hyperlink ref="Z971" r:id="rId2748" xr:uid="{90B7575D-9FD3-44ED-9529-24BA02302405}"/>
    <hyperlink ref="Z972" r:id="rId2749" xr:uid="{FF5B194F-F12C-4C6E-BA04-BF9A65F34E26}"/>
    <hyperlink ref="Z973" r:id="rId2750" xr:uid="{0FFBF8F3-C167-4C2C-83BB-1C6251304CB2}"/>
    <hyperlink ref="Z974" r:id="rId2751" xr:uid="{2D82F291-48DC-46EC-BBBE-B9E7ABF5845F}"/>
    <hyperlink ref="Z975" r:id="rId2752" xr:uid="{4A877F37-73A5-4CEF-B7E4-C5465541F486}"/>
    <hyperlink ref="Z976" r:id="rId2753" xr:uid="{CE6EDAEF-B643-44C3-A173-1816A1AD21BF}"/>
    <hyperlink ref="Z977" r:id="rId2754" xr:uid="{B4E9B987-680B-4967-8D2C-1C6F660601C1}"/>
    <hyperlink ref="Z978" r:id="rId2755" xr:uid="{42C1DDA2-8FAD-4423-ABA9-15A288EC9235}"/>
    <hyperlink ref="Z979" r:id="rId2756" xr:uid="{C051CF9B-31A9-4F2A-B5AE-1DCE8C0FED28}"/>
    <hyperlink ref="Z980" r:id="rId2757" xr:uid="{0655082C-90FE-43A3-8853-ED8F1D4253B7}"/>
    <hyperlink ref="Z981" r:id="rId2758" xr:uid="{62D0EFBD-110E-479F-8E28-6BFD0241EA4D}"/>
    <hyperlink ref="Z982" r:id="rId2759" xr:uid="{928AC52D-A015-4FFA-9E0A-2DA30785A296}"/>
    <hyperlink ref="Z983" r:id="rId2760" xr:uid="{FA73E550-540B-4DA7-A383-9445F1F2D1B3}"/>
    <hyperlink ref="Z984" r:id="rId2761" xr:uid="{CB91B01D-E7D7-4329-B198-67EA51AC9A29}"/>
    <hyperlink ref="Z985" r:id="rId2762" xr:uid="{C5933C57-84CA-4B56-AEE0-35773978427B}"/>
    <hyperlink ref="Z986" r:id="rId2763" xr:uid="{32C30013-AD09-46D5-92E3-9F02A09E03C5}"/>
    <hyperlink ref="Z987" r:id="rId2764" xr:uid="{50D5F0A9-FBF0-4404-82EB-37234B05B9C4}"/>
    <hyperlink ref="Z988" r:id="rId2765" xr:uid="{1B7FB16C-DD89-4DF0-930A-E3D7CBB8EFB4}"/>
    <hyperlink ref="Z989" r:id="rId2766" xr:uid="{DA0D033D-3907-4A66-86F0-5FE7B5AE75BA}"/>
    <hyperlink ref="Z990" r:id="rId2767" xr:uid="{439CE062-66A8-481C-B44E-568B326D80D9}"/>
    <hyperlink ref="Z991" r:id="rId2768" xr:uid="{A78DDE7F-4D94-42C8-A084-1E3596DC2C5F}"/>
    <hyperlink ref="Z992" r:id="rId2769" xr:uid="{F2C11B06-7B66-4CE4-95FC-96CAB5FB2A0D}"/>
    <hyperlink ref="Z993" r:id="rId2770" xr:uid="{78A3CF8D-FBC2-438A-A168-F644343DA6D8}"/>
    <hyperlink ref="Z994" r:id="rId2771" xr:uid="{C191A5C5-324D-4310-B5DA-36C22A673EE1}"/>
    <hyperlink ref="S997" r:id="rId2772" xr:uid="{CDC1C4A1-68A3-4116-805B-2146068E39D5}"/>
    <hyperlink ref="S1005" r:id="rId2773" xr:uid="{E73DE3C4-74CF-48F8-BCE9-E546F4B3508C}"/>
    <hyperlink ref="S998" r:id="rId2774" xr:uid="{D43822EE-D93A-437B-BD5B-298914D142CC}"/>
    <hyperlink ref="S1002" r:id="rId2775" xr:uid="{7D0F6185-D722-4055-9761-99D1E8D67D4D}"/>
    <hyperlink ref="S995" r:id="rId2776" xr:uid="{E4416CF0-7EAF-4F1C-91DC-BCB8A9272E9C}"/>
    <hyperlink ref="S999" r:id="rId2777" xr:uid="{DE5F6C77-A5F3-45CF-9594-3578E459A95F}"/>
    <hyperlink ref="S996" r:id="rId2778" xr:uid="{65673FD0-5111-4E2F-BDF5-3D654ADB2DA3}"/>
    <hyperlink ref="S1000" r:id="rId2779" xr:uid="{4E08228B-F470-416B-97B1-D3030A23260A}"/>
    <hyperlink ref="S1025" r:id="rId2780" xr:uid="{1CD8B227-AF4F-4E7C-B4A5-0100C78ED2F5}"/>
    <hyperlink ref="S1013" r:id="rId2781" xr:uid="{485A51CE-D8AB-4911-BEEB-7F11F9F35E1A}"/>
    <hyperlink ref="S1011" r:id="rId2782" xr:uid="{57EC7E00-DE26-42AB-8586-3B914D7FCA3B}"/>
    <hyperlink ref="S1010" r:id="rId2783" xr:uid="{73544179-4F3E-47F9-A863-6AEF5B57FCF1}"/>
    <hyperlink ref="S1008" r:id="rId2784" xr:uid="{1683AC8B-3E69-482D-BC96-14A237DD4591}"/>
    <hyperlink ref="S1006" r:id="rId2785" xr:uid="{694E9477-60C5-4BED-8C6A-25ED7B230FE5}"/>
    <hyperlink ref="S1001" r:id="rId2786" xr:uid="{0FBB4771-D749-4972-BB91-3CA491EBC15D}"/>
    <hyperlink ref="S1027" r:id="rId2787" xr:uid="{DAF1FBA3-B3C2-4045-8718-D972153D9487}"/>
    <hyperlink ref="S1020" r:id="rId2788" xr:uid="{55600B9B-F1D9-4EAD-9BD4-CC6AF09D8F13}"/>
    <hyperlink ref="S1019" r:id="rId2789" xr:uid="{ABE00052-6778-424B-9AFD-1A8371D2A361}"/>
    <hyperlink ref="S1018" r:id="rId2790" xr:uid="{FA24C3F4-A2F5-4F7F-838D-0E242F590E15}"/>
    <hyperlink ref="S1016" r:id="rId2791" xr:uid="{22245E53-1E99-4340-8F7F-8C8A0494D7E0}"/>
    <hyperlink ref="S1015" r:id="rId2792" xr:uid="{879D30BC-3805-49EE-9257-0B738CB5D3F8}"/>
    <hyperlink ref="S1007" r:id="rId2793" xr:uid="{E6B441D5-8568-405E-B1F9-CCE7ACD51608}"/>
    <hyperlink ref="S1004" r:id="rId2794" xr:uid="{B8681BA1-E9EE-4D1E-81CD-D184B3291C3B}"/>
    <hyperlink ref="S1009" r:id="rId2795" xr:uid="{9275BF51-E6EE-4EC4-8BFB-12A499E41AFF}"/>
    <hyperlink ref="S1003" r:id="rId2796" xr:uid="{2367E68E-519C-466E-A09B-09A2A8BF53F2}"/>
    <hyperlink ref="S1014" r:id="rId2797" xr:uid="{A2D962D0-A553-46B5-9229-F9C0CFE28664}"/>
    <hyperlink ref="S1012" r:id="rId2798" xr:uid="{4DA1F1AE-34ED-4446-B168-22D1D370BDB0}"/>
    <hyperlink ref="S1023" r:id="rId2799" xr:uid="{D98FF77C-CAA3-488C-8CCE-CA255DB9A649}"/>
    <hyperlink ref="S1022" r:id="rId2800" xr:uid="{C20FC9E7-5E73-4F40-854C-EF777C498594}"/>
    <hyperlink ref="S1021" r:id="rId2801" xr:uid="{C08D2B89-6A6B-44D1-B730-D8101927AF97}"/>
    <hyperlink ref="S1017" r:id="rId2802" xr:uid="{2C697227-C454-4BDE-8D5D-05D2F26761F3}"/>
    <hyperlink ref="S1024" r:id="rId2803" xr:uid="{20AE3BA0-4BA6-485B-B2AD-D60379D04E3F}"/>
    <hyperlink ref="S1026" r:id="rId2804" xr:uid="{4B1A700D-AA64-421A-8273-852F554A65A3}"/>
    <hyperlink ref="V995" r:id="rId2805" xr:uid="{898A8526-2F32-425C-BB9E-10B20A17DB25}"/>
    <hyperlink ref="V999" r:id="rId2806" xr:uid="{F930B5B3-9124-47EB-BCB5-A91C8DEAA7BC}"/>
    <hyperlink ref="V1010" r:id="rId2807" xr:uid="{9E2915C9-8D9B-42AA-A536-AE938E3A16F0}"/>
    <hyperlink ref="V1011" r:id="rId2808" xr:uid="{08FA899B-E2D3-4CF1-A27E-D4B8FCAFF80E}"/>
    <hyperlink ref="V998" r:id="rId2809" xr:uid="{23C93507-25C0-4E04-947D-483A47CE8B27}"/>
    <hyperlink ref="V1005" r:id="rId2810" xr:uid="{C67B6CA2-2B1E-4E30-9EDB-56D8294A93C1}"/>
    <hyperlink ref="V1015" r:id="rId2811" xr:uid="{702F2BA4-BC6D-4A01-9F4A-9832F93459B0}"/>
    <hyperlink ref="V1025" r:id="rId2812" xr:uid="{5957668B-94B0-40B2-A867-1FFBB027C071}"/>
    <hyperlink ref="V1002" r:id="rId2813" xr:uid="{9BA71521-969B-4400-8722-A276AC0CEBE7}"/>
    <hyperlink ref="V1013" r:id="rId2814" xr:uid="{0AFFF8DE-35BB-4894-B1D7-E82EC77CF1F0}"/>
    <hyperlink ref="V1000" r:id="rId2815" xr:uid="{FD6E31F4-88AC-4BF4-AE73-C24C02108B11}"/>
    <hyperlink ref="V1006" r:id="rId2816" xr:uid="{EEF19809-C1BF-4DF5-B315-6B54FBEF19DF}"/>
    <hyperlink ref="V997" r:id="rId2817" xr:uid="{08C19A74-84FD-4645-B93F-386B50C48CDB}"/>
    <hyperlink ref="V1008" r:id="rId2818" xr:uid="{F228A914-02FE-460D-A101-7D19CD15E887}"/>
    <hyperlink ref="V996" r:id="rId2819" xr:uid="{8D69DEF6-C655-4FB9-91F4-5F7C575D2FBB}"/>
    <hyperlink ref="V1001" r:id="rId2820" xr:uid="{F54EB293-12D4-410D-AFF6-7C92EFB23AD0}"/>
    <hyperlink ref="V1027" r:id="rId2821" xr:uid="{081D3604-2A9F-43E7-8913-D0836D6E6560}"/>
    <hyperlink ref="V1020" r:id="rId2822" xr:uid="{F323F0E1-5B84-4BCA-9C14-76BCD10B8728}"/>
    <hyperlink ref="V1019" r:id="rId2823" xr:uid="{33E164DB-8E14-4FB3-B86E-5BDBE8D5D08D}"/>
    <hyperlink ref="V1018" r:id="rId2824" xr:uid="{8BE3ABED-3037-409E-81B8-77D2D2CB8575}"/>
    <hyperlink ref="V1016" r:id="rId2825" xr:uid="{1D016097-20C6-4D86-9D33-EB4D123F1E8C}"/>
    <hyperlink ref="V1007" r:id="rId2826" xr:uid="{DAC762B2-C6DD-43C9-BBBF-3D08E8B4E214}"/>
    <hyperlink ref="V1004" r:id="rId2827" xr:uid="{345E4029-64E8-4880-B0C3-DBFFCB08A9B9}"/>
    <hyperlink ref="V1009" r:id="rId2828" xr:uid="{A0F4FA40-7E72-46BD-BA01-ED677FEE3B67}"/>
    <hyperlink ref="V1003" r:id="rId2829" xr:uid="{80112304-A877-4869-B771-8052EEF9B089}"/>
    <hyperlink ref="V1014" r:id="rId2830" xr:uid="{5BECAB9B-1299-45B2-828E-D7359A5D1835}"/>
    <hyperlink ref="V1012" r:id="rId2831" xr:uid="{B8F8793D-1C87-4D06-8BAE-D0C69AA2721A}"/>
    <hyperlink ref="V1023" r:id="rId2832" xr:uid="{EFFC76B2-14B0-4112-BB89-21D583B554DB}"/>
    <hyperlink ref="V1022" r:id="rId2833" xr:uid="{E9A9390E-6577-4E43-B4FB-10C212533324}"/>
    <hyperlink ref="V1021" r:id="rId2834" xr:uid="{26D4F297-4D0F-4639-8166-287E3F3673FF}"/>
    <hyperlink ref="V1017" r:id="rId2835" xr:uid="{0D48D74C-73E8-497F-8BC8-707ABD77AA97}"/>
    <hyperlink ref="V1024" r:id="rId2836" xr:uid="{A7107D92-0FE0-475F-8FEB-3A782A9FE5FA}"/>
    <hyperlink ref="V1026" r:id="rId2837" xr:uid="{B464E54A-8642-4D5C-8BA4-69A0EE59C2BF}"/>
    <hyperlink ref="W995" r:id="rId2838" xr:uid="{7E06EF20-6EA7-49B5-8C96-57D34A6CB8C7}"/>
    <hyperlink ref="W996" r:id="rId2839" xr:uid="{3626D7A4-5233-4CA5-99A7-7120B2A8DD2C}"/>
    <hyperlink ref="W997" r:id="rId2840" xr:uid="{303586D5-170E-46B6-B1F7-080C5D32BD31}"/>
    <hyperlink ref="W998" r:id="rId2841" xr:uid="{743549B7-7E90-495D-9F4C-1E8D34C97634}"/>
    <hyperlink ref="W999" r:id="rId2842" xr:uid="{20B152F3-CC87-43A1-911E-4146ACC84E36}"/>
    <hyperlink ref="W1000" r:id="rId2843" xr:uid="{F74688EB-2E9E-453B-9332-2AC834FE4576}"/>
    <hyperlink ref="W1001" r:id="rId2844" xr:uid="{77AA6079-6707-4849-B381-50A17980D127}"/>
    <hyperlink ref="W1002" r:id="rId2845" xr:uid="{CCA1EB58-FF98-46A8-8D7E-2723FB7363C3}"/>
    <hyperlink ref="W1003" r:id="rId2846" xr:uid="{F8D5E030-DC38-4AAF-ACFB-BA062C5380A8}"/>
    <hyperlink ref="W1004" r:id="rId2847" xr:uid="{8AA8DC99-6013-44B7-BBAF-AE23EC6BDB27}"/>
    <hyperlink ref="W1005" r:id="rId2848" xr:uid="{13682E82-69BD-48C3-9B50-389F298A01FA}"/>
    <hyperlink ref="W1006" r:id="rId2849" xr:uid="{10AF6C5A-C4CB-4A4E-822C-1DC4BE515953}"/>
    <hyperlink ref="W1007" r:id="rId2850" xr:uid="{6C7E59C5-A6AF-4466-B5DE-EF657834B179}"/>
    <hyperlink ref="W1008" r:id="rId2851" xr:uid="{0153662F-5652-462B-9F1E-390846CE30D8}"/>
    <hyperlink ref="W1009" r:id="rId2852" xr:uid="{8083A0AF-58CB-474D-ADDF-8D7954715657}"/>
    <hyperlink ref="W1010" r:id="rId2853" xr:uid="{9F82EB0B-28D4-48D4-8EE3-4FF3E05DAAA6}"/>
    <hyperlink ref="W1011" r:id="rId2854" xr:uid="{D72B603C-685F-48AA-8F3A-1AB87BAE1281}"/>
    <hyperlink ref="W1012" r:id="rId2855" xr:uid="{B0472597-DA6F-4C3B-AA07-9B3A14C55D97}"/>
    <hyperlink ref="W1013" r:id="rId2856" xr:uid="{CCD8241B-59DD-49E7-883E-0D96CFE775F9}"/>
    <hyperlink ref="W1014" r:id="rId2857" xr:uid="{81703B9B-AA70-4393-AC42-81E504102954}"/>
    <hyperlink ref="W1015" r:id="rId2858" xr:uid="{69898E30-20ED-4462-870B-D08F6A95AFDF}"/>
    <hyperlink ref="W1016" r:id="rId2859" xr:uid="{BCDF6A7F-9061-431B-B2F4-30803B1C2A68}"/>
    <hyperlink ref="W1017" r:id="rId2860" xr:uid="{6DB454AB-3FE2-4021-94B2-8C59B19134A3}"/>
    <hyperlink ref="W1018" r:id="rId2861" xr:uid="{F3400CEF-8F8B-4087-A999-3389A3C1E19C}"/>
    <hyperlink ref="W1019" r:id="rId2862" xr:uid="{B86D7897-0B84-464A-A01F-C973157743BC}"/>
    <hyperlink ref="W1020" r:id="rId2863" xr:uid="{33136965-F031-4F92-AB04-0BA9BA74022D}"/>
    <hyperlink ref="W1021" r:id="rId2864" xr:uid="{332AC8C1-681A-4A38-8118-EFCC20E7378A}"/>
    <hyperlink ref="W1022" r:id="rId2865" xr:uid="{257FB840-9287-4A33-A880-C2638A14F72F}"/>
    <hyperlink ref="W1023" r:id="rId2866" xr:uid="{2D835F67-08F2-4511-9F8B-C6A73E916051}"/>
    <hyperlink ref="W1024" r:id="rId2867" xr:uid="{73C3AB20-FC2D-42ED-A145-9CA96436CEEC}"/>
    <hyperlink ref="W1025" r:id="rId2868" xr:uid="{49104CF6-1202-41CC-AF7A-3899DEB650F4}"/>
    <hyperlink ref="W1026" r:id="rId2869" xr:uid="{1A126863-FE2E-4CBB-AAD2-F63EF4867527}"/>
    <hyperlink ref="W1027" r:id="rId2870" xr:uid="{8C2934E4-49D3-4A18-B318-6F66D5795949}"/>
    <hyperlink ref="X995" r:id="rId2871" xr:uid="{C5EAFB0C-73D1-415E-82AE-1C3ADCB2A0D2}"/>
    <hyperlink ref="X996" r:id="rId2872" xr:uid="{660E33AE-8B98-4CE2-A021-9A73E6FB71AB}"/>
    <hyperlink ref="X997" r:id="rId2873" xr:uid="{D9D4BE30-8F52-4B32-A9C7-34D5272C427C}"/>
    <hyperlink ref="X998" r:id="rId2874" xr:uid="{327948E6-CD01-4EE8-930E-DA91FA13C29C}"/>
    <hyperlink ref="X999" r:id="rId2875" xr:uid="{899E992B-9FD3-4BF2-A6CB-89D6DF06EB1C}"/>
    <hyperlink ref="X1000" r:id="rId2876" xr:uid="{FB550A6E-C014-488D-A6A9-05A94808E2E9}"/>
    <hyperlink ref="X1001" r:id="rId2877" xr:uid="{0320A821-0723-4C76-A093-1AB212E93B05}"/>
    <hyperlink ref="X1002" r:id="rId2878" xr:uid="{889AA697-9ACA-4BF6-B369-4F01553B69A7}"/>
    <hyperlink ref="X1003" r:id="rId2879" xr:uid="{BB8B560F-59F7-4961-8129-703A559DB027}"/>
    <hyperlink ref="X1004" r:id="rId2880" xr:uid="{0F55AE67-381F-4733-A8E0-90B26857FF3E}"/>
    <hyperlink ref="X1005" r:id="rId2881" xr:uid="{AB76DAEB-09F5-488B-9E12-3BD72679DA3C}"/>
    <hyperlink ref="X1006" r:id="rId2882" xr:uid="{C9C4878E-1EFA-45AA-981D-576147D1F9EA}"/>
    <hyperlink ref="X1007" r:id="rId2883" xr:uid="{9F7000B1-A82F-48F5-81F4-ED8D511376DA}"/>
    <hyperlink ref="X1008" r:id="rId2884" xr:uid="{286D4EBE-DE58-4B4E-BDDC-7C5ECF80A7EF}"/>
    <hyperlink ref="X1009" r:id="rId2885" xr:uid="{E28A7D9A-E3BB-4B96-AD28-D388F335FBA6}"/>
    <hyperlink ref="X1010" r:id="rId2886" xr:uid="{37C05D4E-F35D-47C2-A265-F867957A8DA0}"/>
    <hyperlink ref="X1011" r:id="rId2887" xr:uid="{60FB80D8-9019-4872-A12F-58F70EE0A99B}"/>
    <hyperlink ref="X1012" r:id="rId2888" xr:uid="{22AB9633-C280-4EDB-B8FC-E91619A2DF3D}"/>
    <hyperlink ref="X1013" r:id="rId2889" xr:uid="{0CA57CE1-7825-4B90-BD37-54A14B8DDB54}"/>
    <hyperlink ref="X1014" r:id="rId2890" xr:uid="{CFF2D553-C0CF-4988-B99E-7CB465D0877D}"/>
    <hyperlink ref="X1015" r:id="rId2891" xr:uid="{E60E5ED5-C794-4B0B-9C6C-92F2348E71C6}"/>
    <hyperlink ref="X1016" r:id="rId2892" xr:uid="{D2D52657-E341-4408-83CF-EBB176040293}"/>
    <hyperlink ref="X1017" r:id="rId2893" xr:uid="{7096C1EA-F763-45F5-B741-993220B7D848}"/>
    <hyperlink ref="X1018" r:id="rId2894" xr:uid="{A0983E23-45FD-4E61-8BAA-E5DA8334EA9D}"/>
    <hyperlink ref="X1019" r:id="rId2895" xr:uid="{B3C32A8E-9611-4C83-826C-6A71EB1832A1}"/>
    <hyperlink ref="X1020" r:id="rId2896" xr:uid="{CDCD1FAB-ADCC-4019-B59B-9853334030DE}"/>
    <hyperlink ref="X1021" r:id="rId2897" xr:uid="{52DD4AE9-08B4-4923-82BB-11BB307DA9D5}"/>
    <hyperlink ref="X1022" r:id="rId2898" xr:uid="{9F26D1F0-B07C-4A3A-93F4-78EE8A65F096}"/>
    <hyperlink ref="X1023" r:id="rId2899" xr:uid="{5384C7EF-A7CB-4E0F-B82D-B3D1F538313E}"/>
    <hyperlink ref="X1024" r:id="rId2900" xr:uid="{20C82CE4-D40F-42DB-A189-8D67F63B15EE}"/>
    <hyperlink ref="X1025" r:id="rId2901" xr:uid="{BB26863E-DA5E-4351-A066-DE046BC19CC6}"/>
    <hyperlink ref="X1026" r:id="rId2902" xr:uid="{4EDDE1AD-A223-40EC-BBEB-CB42F055F2E9}"/>
    <hyperlink ref="X1027" r:id="rId2903" xr:uid="{A8B0B3D2-3C0E-41BF-948E-93511D33F17A}"/>
    <hyperlink ref="Z995" r:id="rId2904" xr:uid="{3213EE33-4573-4469-B61E-CD1C79AA70E5}"/>
    <hyperlink ref="Z996" r:id="rId2905" xr:uid="{4EFFFA97-1756-4E1A-BE3D-B3859101A21B}"/>
    <hyperlink ref="Z997" r:id="rId2906" xr:uid="{BA35D0DD-69DA-40AB-995F-3D2BBC8064DB}"/>
    <hyperlink ref="Z998" r:id="rId2907" xr:uid="{20BB4DF7-A908-451B-8445-DD2ABB31AE39}"/>
    <hyperlink ref="Z999" r:id="rId2908" xr:uid="{51396885-8EB4-499D-892D-9E05DC12BDC0}"/>
    <hyperlink ref="Z1000" r:id="rId2909" xr:uid="{515C623A-A17C-4962-9D55-8464033998CD}"/>
    <hyperlink ref="Z1001" r:id="rId2910" xr:uid="{C5101FAA-CC50-429F-A6BA-948F87066125}"/>
    <hyperlink ref="Z1002" r:id="rId2911" xr:uid="{FDD81301-CA33-48FC-9B0D-D7607E300ED4}"/>
    <hyperlink ref="Z1003" r:id="rId2912" xr:uid="{3C0D7724-D9A7-460C-98BE-7048A68E2A14}"/>
    <hyperlink ref="Z1004" r:id="rId2913" xr:uid="{C29EC49D-A0FE-415D-81E5-3A073BB88598}"/>
    <hyperlink ref="Z1005" r:id="rId2914" xr:uid="{06CA3DC8-9CC5-4CAB-A4B4-AA0AE7EF1F13}"/>
    <hyperlink ref="Z1006" r:id="rId2915" xr:uid="{47DD1D00-63EE-4EA8-B6FB-7F1E3D1CCE9D}"/>
    <hyperlink ref="Z1007" r:id="rId2916" xr:uid="{9A616A8E-1F7F-47BF-890C-578D1C1FCBD4}"/>
    <hyperlink ref="Z1008" r:id="rId2917" xr:uid="{4BC631A0-6415-41A9-9585-2334307529AA}"/>
    <hyperlink ref="Z1009" r:id="rId2918" xr:uid="{34CE0857-89E6-4722-8648-5B4DE4126ABA}"/>
    <hyperlink ref="Z1010" r:id="rId2919" xr:uid="{001EAAB5-ACCC-4F9F-B9BC-0A83AF6F015E}"/>
    <hyperlink ref="Z1011" r:id="rId2920" xr:uid="{AF89B12D-3EE8-4AB4-BBEC-DD895A2CD532}"/>
    <hyperlink ref="Z1012" r:id="rId2921" xr:uid="{10DA9303-1B61-416A-B3F5-C0AB8FE71AF8}"/>
    <hyperlink ref="Z1013" r:id="rId2922" xr:uid="{21DC544C-4F20-4FA6-9960-78F7CA713CE0}"/>
    <hyperlink ref="Z1014" r:id="rId2923" xr:uid="{70D95FD7-E733-48CC-8333-CB915610E5E6}"/>
    <hyperlink ref="Z1015" r:id="rId2924" xr:uid="{57038692-CA7E-4C88-984C-B3F27B3A6B9D}"/>
    <hyperlink ref="Z1016" r:id="rId2925" xr:uid="{5F14B261-AA1E-4E57-8276-5E0FEEFD2A5F}"/>
    <hyperlink ref="Z1017" r:id="rId2926" xr:uid="{C6430711-1B61-4279-B847-44A76072D116}"/>
    <hyperlink ref="Z1018" r:id="rId2927" xr:uid="{333F085D-D6D3-403C-8E79-C94B3E0FD229}"/>
    <hyperlink ref="Z1019" r:id="rId2928" xr:uid="{44B4920E-63E3-4158-809B-0B6C7A14D285}"/>
    <hyperlink ref="Z1020" r:id="rId2929" xr:uid="{1185F07B-1EB4-4A64-9D04-C41D3F7620AF}"/>
    <hyperlink ref="Z1021" r:id="rId2930" xr:uid="{91F48B81-646F-417F-A55D-8D22FD85A2EA}"/>
    <hyperlink ref="Z1022" r:id="rId2931" xr:uid="{DB605E8A-5401-4EE3-9F1E-29783533E41F}"/>
    <hyperlink ref="Z1023" r:id="rId2932" xr:uid="{106BF3D8-04FD-4B58-AB01-FD8F1289251F}"/>
    <hyperlink ref="Z1024" r:id="rId2933" xr:uid="{FCBF74B0-123E-499C-B5D5-BB7612C5A31C}"/>
    <hyperlink ref="Z1025" r:id="rId2934" xr:uid="{D280D99A-EAFF-4922-81DC-712FBE16FBE6}"/>
    <hyperlink ref="Z1026" r:id="rId2935" xr:uid="{6F7B5A44-565F-4A11-8A22-2CCF35177AFF}"/>
    <hyperlink ref="Z1027" r:id="rId2936" xr:uid="{00EB1D11-E245-4CD5-AE19-B92D30A8BEFC}"/>
    <hyperlink ref="S1029" r:id="rId2937" xr:uid="{294B80A9-C209-455F-A3C6-0E02F8EB5849}"/>
    <hyperlink ref="S1034" r:id="rId2938" xr:uid="{56CAC054-E982-461C-9877-0DCE6B067F5E}"/>
    <hyperlink ref="S1033" r:id="rId2939" xr:uid="{B89932FE-8DEE-4E51-B45A-5036F663383D}"/>
    <hyperlink ref="S1028" r:id="rId2940" xr:uid="{F7A809C8-E4A9-4534-8628-BCFCA7AC65DC}"/>
    <hyperlink ref="S1030" r:id="rId2941" xr:uid="{A321627F-A409-4C80-9125-F527AFFD1140}"/>
    <hyperlink ref="S1032" r:id="rId2942" xr:uid="{64CC6FAA-1CE6-4377-BB46-B127578C97F8}"/>
    <hyperlink ref="S1031" r:id="rId2943" xr:uid="{C421BFFA-4C8B-46BD-8B33-19739B2D0709}"/>
    <hyperlink ref="S1042" r:id="rId2944" xr:uid="{289BD4FB-2826-4F26-B5B3-33E588842BB0}"/>
    <hyperlink ref="S1040" r:id="rId2945" xr:uid="{CB080F1A-DA25-4FF2-AFB9-1D128B19DC3B}"/>
    <hyperlink ref="S1039" r:id="rId2946" xr:uid="{09BEDF16-8D7F-4E4F-9793-CE9FD9D55B27}"/>
    <hyperlink ref="S1037" r:id="rId2947" xr:uid="{E64A751C-6EA4-4453-A0FA-AE7BEC2F0E0D}"/>
    <hyperlink ref="S1036" r:id="rId2948" xr:uid="{03E9A09A-FCC6-4167-B845-9F1D4E3B6F42}"/>
    <hyperlink ref="S1035" r:id="rId2949" xr:uid="{02AB16B3-8EA2-4F1E-877D-8E40EF72FF39}"/>
    <hyperlink ref="S1041" r:id="rId2950" xr:uid="{E9515B2B-8EC7-49F2-84D1-349367344D86}"/>
    <hyperlink ref="S1038" r:id="rId2951" xr:uid="{78775344-23CE-4A1D-A10A-C99B26E82881}"/>
    <hyperlink ref="V1029" r:id="rId2952" xr:uid="{2C7E7E8A-C3D5-4704-B91C-87A87A597204}"/>
    <hyperlink ref="V1028" r:id="rId2953" xr:uid="{7811276D-6E94-4446-A8E5-782109D7C732}"/>
    <hyperlink ref="V1037" r:id="rId2954" xr:uid="{D25F05F3-C7BA-479F-9CD0-8EF66A16F970}"/>
    <hyperlink ref="V1033" r:id="rId2955" xr:uid="{B87C5E23-3522-4BFD-A017-33533FAC18C0}"/>
    <hyperlink ref="V1034" r:id="rId2956" xr:uid="{5415469C-BB81-41DA-BEA5-E80B00DA13E2}"/>
    <hyperlink ref="V1031" r:id="rId2957" xr:uid="{53D52696-AF3A-4544-AFDA-0C17CE9105E2}"/>
    <hyperlink ref="V1032" r:id="rId2958" xr:uid="{51964DB4-444A-4F24-8B4E-F58461AA19E1}"/>
    <hyperlink ref="V1042" r:id="rId2959" xr:uid="{E6FF748A-1297-4014-9048-A05D17C5EDCB}"/>
    <hyperlink ref="V1040" r:id="rId2960" xr:uid="{2FD6560A-1DA9-48F0-BD56-AB785D6BFAEA}"/>
    <hyperlink ref="V1030" r:id="rId2961" xr:uid="{1CAF1C20-C168-4B2A-83D1-34E005709038}"/>
    <hyperlink ref="V1035" r:id="rId2962" xr:uid="{35DE8B97-10DC-48AB-9D54-3EFA1C1BD1EF}"/>
    <hyperlink ref="V1039" r:id="rId2963" xr:uid="{DC1A7A8D-A41E-455F-B62D-15F2A61152EA}"/>
    <hyperlink ref="V1036" r:id="rId2964" xr:uid="{E128EE01-1BE4-442A-8E7B-52882E4B7C45}"/>
    <hyperlink ref="V1041" r:id="rId2965" xr:uid="{A5D1ADF9-4EC7-42C9-B092-5ED2730496AE}"/>
    <hyperlink ref="V1038" r:id="rId2966" xr:uid="{67384461-0732-446A-9674-96EDB5C40C4A}"/>
    <hyperlink ref="W1028" r:id="rId2967" xr:uid="{263781EE-A413-4860-8856-7F03FA2DF904}"/>
    <hyperlink ref="W1029" r:id="rId2968" xr:uid="{6AAF7404-8F93-4F3E-932E-63EEA3D6DE03}"/>
    <hyperlink ref="W1030" r:id="rId2969" xr:uid="{D8971F27-3EC0-480D-9FBE-72BD3776125B}"/>
    <hyperlink ref="W1031" r:id="rId2970" xr:uid="{2BB6D5A1-98FA-4703-B76F-3880D087E64A}"/>
    <hyperlink ref="W1032" r:id="rId2971" xr:uid="{458FF1DD-6759-4BA9-A870-E2EEB7C32B3C}"/>
    <hyperlink ref="W1033" r:id="rId2972" xr:uid="{3BE31F76-21EE-46A1-ACBB-433F549DFEFC}"/>
    <hyperlink ref="W1034" r:id="rId2973" xr:uid="{22FC9ADF-1A9B-4725-9ACB-EBA24ED6E019}"/>
    <hyperlink ref="W1035" r:id="rId2974" xr:uid="{CE57A65A-93D0-4896-9026-CE74D010C6CC}"/>
    <hyperlink ref="W1036" r:id="rId2975" xr:uid="{8AD0FB1D-DD9F-405E-A673-C195ECF81CFC}"/>
    <hyperlink ref="W1037" r:id="rId2976" xr:uid="{2D3FF179-1607-46F9-A116-F49A64CE35E2}"/>
    <hyperlink ref="W1038" r:id="rId2977" xr:uid="{5088AF58-DA3A-4891-8ED0-F6707F663F74}"/>
    <hyperlink ref="W1039" r:id="rId2978" xr:uid="{C7F4AB30-4960-46FA-BC76-F637C024A309}"/>
    <hyperlink ref="W1040" r:id="rId2979" xr:uid="{7CA4C075-0ABB-4759-B611-5471BAB6618A}"/>
    <hyperlink ref="W1041" r:id="rId2980" xr:uid="{C6F88B6C-13BB-4FE4-8D1E-612C80217870}"/>
    <hyperlink ref="W1042" r:id="rId2981" xr:uid="{CDDD0444-A57B-48C2-9AFA-CD581A8E1C12}"/>
    <hyperlink ref="X1028" r:id="rId2982" xr:uid="{6CE201C1-8A5F-49F6-9CCF-F5892A4739B3}"/>
    <hyperlink ref="X1029" r:id="rId2983" xr:uid="{81C9BED9-F855-4406-BFA7-A61C62644D44}"/>
    <hyperlink ref="X1030" r:id="rId2984" xr:uid="{D109AF7A-5A7A-4E4E-8453-7A254745419C}"/>
    <hyperlink ref="X1031" r:id="rId2985" xr:uid="{428DCB3C-34AC-4B52-905B-9B508BF3767C}"/>
    <hyperlink ref="X1032" r:id="rId2986" xr:uid="{B19DDDA8-09B7-4904-800D-8203EDE528FC}"/>
    <hyperlink ref="X1033" r:id="rId2987" xr:uid="{33535D5E-5CA8-4DEB-82A3-405D306646F9}"/>
    <hyperlink ref="X1034" r:id="rId2988" xr:uid="{66EFEC9A-0422-4E21-B630-16D9AB45CAB6}"/>
    <hyperlink ref="X1035" r:id="rId2989" xr:uid="{7DB5D50B-FCBA-48FB-B5D2-E51D121E913F}"/>
    <hyperlink ref="X1036" r:id="rId2990" xr:uid="{A967CDA9-06AF-4466-A46A-882E602C2A5C}"/>
    <hyperlink ref="X1037" r:id="rId2991" xr:uid="{0E893D2B-F6C6-4647-BB54-BC23AF8DE5BA}"/>
    <hyperlink ref="X1038" r:id="rId2992" xr:uid="{FC3BDF7A-4DB8-4680-A8C6-F10DDBD256ED}"/>
    <hyperlink ref="X1039" r:id="rId2993" xr:uid="{DF056E21-87AA-4CD3-A239-0DCED28C09C8}"/>
    <hyperlink ref="X1040" r:id="rId2994" xr:uid="{6C363CE2-EF06-4BEF-A4C0-6A351A2AF32C}"/>
    <hyperlink ref="X1041" r:id="rId2995" xr:uid="{281E312D-3A4B-4E98-B32A-CDED27631414}"/>
    <hyperlink ref="X1042" r:id="rId2996" xr:uid="{D13EE9E9-33E1-4E09-8BCB-C80F63B92310}"/>
    <hyperlink ref="Z1028" r:id="rId2997" xr:uid="{B0E76189-8C3A-41BB-934C-1C1518785D7E}"/>
    <hyperlink ref="Z1029" r:id="rId2998" xr:uid="{9791E8EA-4A55-4FF9-8E9C-90F7C205ED7A}"/>
    <hyperlink ref="Z1030" r:id="rId2999" xr:uid="{9017BD9A-1ECD-466B-8548-86BFD3DD196D}"/>
    <hyperlink ref="Z1031" r:id="rId3000" xr:uid="{2043D123-B358-412A-B8C5-3F1478496AE6}"/>
    <hyperlink ref="Z1032" r:id="rId3001" xr:uid="{027D94EE-B9E1-4EDF-AB64-7AECA4B3CA41}"/>
    <hyperlink ref="Z1033" r:id="rId3002" xr:uid="{58A07884-8D11-4E5C-8460-633D1482EEBC}"/>
    <hyperlink ref="Z1034" r:id="rId3003" xr:uid="{B7247F1C-1D7C-4063-91F6-F8E96F9E852F}"/>
    <hyperlink ref="Z1035" r:id="rId3004" xr:uid="{8D5A74B9-9B58-47AB-A216-1747249749ED}"/>
    <hyperlink ref="Z1036" r:id="rId3005" xr:uid="{C0A75CA2-AD5E-4098-A54B-C41C53737AE6}"/>
    <hyperlink ref="Z1037" r:id="rId3006" xr:uid="{AFF3C4F5-3AC6-480D-A651-A3FBAE4B540D}"/>
    <hyperlink ref="Z1038" r:id="rId3007" xr:uid="{ADA09004-F93C-4457-8769-F35F8B2F6659}"/>
    <hyperlink ref="Z1039" r:id="rId3008" xr:uid="{3D8C18F7-4CBB-44C2-BA13-592DFAC93B1E}"/>
    <hyperlink ref="Z1040" r:id="rId3009" xr:uid="{D15D6BF7-6F7C-49B0-BEE9-ADCBB4EBB5B0}"/>
    <hyperlink ref="Z1041" r:id="rId3010" xr:uid="{D12CB869-D483-4A7B-A5D5-2A69D7FF4395}"/>
    <hyperlink ref="Z1042" r:id="rId3011" xr:uid="{BB431A63-3ED5-4A94-9CFD-C3BA1C9667CA}"/>
    <hyperlink ref="S1045" r:id="rId3012" xr:uid="{EED180EA-28B5-43ED-B761-601895417635}"/>
    <hyperlink ref="S1060" r:id="rId3013" xr:uid="{0335225D-D414-40E2-9327-B710D6C80107}"/>
    <hyperlink ref="S1049" r:id="rId3014" xr:uid="{F50BDA3A-FD97-4361-9A97-822B7440B3B3}"/>
    <hyperlink ref="S1095" r:id="rId3015" xr:uid="{04B30187-E699-4EC0-AD7F-E5D2665B4F85}"/>
    <hyperlink ref="S1087" r:id="rId3016" xr:uid="{69F6D08C-0D68-4CA4-8B74-4EDEFA94E851}"/>
    <hyperlink ref="S1085" r:id="rId3017" xr:uid="{6478467A-7720-4C4C-BFD5-001220EF6421}"/>
    <hyperlink ref="S1080" r:id="rId3018" xr:uid="{416F1595-5E36-4CCD-B0FC-8ABCB63C581A}"/>
    <hyperlink ref="S1099" r:id="rId3019" xr:uid="{B1B281A6-48C8-453A-8117-265A651BC9BF}"/>
    <hyperlink ref="S1048" r:id="rId3020" xr:uid="{5DF55461-EF3F-48F3-A13C-C87646B24431}"/>
    <hyperlink ref="S1097" r:id="rId3021" xr:uid="{69733CC4-1C03-481C-A543-D2EEED223F23}"/>
    <hyperlink ref="S1073" r:id="rId3022" xr:uid="{8C1C1524-FF2D-4A4C-8331-AF966DF73B5A}"/>
    <hyperlink ref="S1047" r:id="rId3023" xr:uid="{95621225-1D85-478A-BFD2-67563D50080C}"/>
    <hyperlink ref="S1084" r:id="rId3024" xr:uid="{A290A5BB-BA48-44B7-B8D1-6D1D403B9B04}"/>
    <hyperlink ref="S1074" r:id="rId3025" xr:uid="{282CA49F-EB40-43D6-9AFC-1E623C80331E}"/>
    <hyperlink ref="S1059" r:id="rId3026" xr:uid="{361EADAE-863D-427E-8E88-7E34936861ED}"/>
    <hyperlink ref="S1058" r:id="rId3027" xr:uid="{D9884164-BFFF-4750-B447-BDDAFB47289E}"/>
    <hyperlink ref="S1061" r:id="rId3028" xr:uid="{3EDDFC50-14D4-48DE-BB13-2260FBE30BBD}"/>
    <hyperlink ref="S1062" r:id="rId3029" xr:uid="{33889D4B-44D0-401F-88A1-DE875983250A}"/>
    <hyperlink ref="S1050" r:id="rId3030" xr:uid="{596193D5-66C9-445F-A50F-C215DDD192CE}"/>
    <hyperlink ref="S1057" r:id="rId3031" xr:uid="{49225B8E-532E-4459-B0CA-C9D79EB18DAB}"/>
    <hyperlink ref="S1055" r:id="rId3032" xr:uid="{B4D0A4D3-D3EC-45A7-A871-E2F182110208}"/>
    <hyperlink ref="S1052" r:id="rId3033" xr:uid="{B9B68BB7-09A2-426B-BD55-4E30D5BCCD6E}"/>
    <hyperlink ref="S1053" r:id="rId3034" xr:uid="{9350E452-6355-42E6-A228-709D7AA92AFA}"/>
    <hyperlink ref="S1072" r:id="rId3035" xr:uid="{476CCA22-4A12-4555-9151-E0CDBA66BC40}"/>
    <hyperlink ref="S1056" r:id="rId3036" xr:uid="{C3A9E68B-AC95-48A0-B352-18FE443B8EB4}"/>
    <hyperlink ref="S1066" r:id="rId3037" xr:uid="{F3129FCD-0A86-4A17-B0FD-57BE281994C7}"/>
    <hyperlink ref="S1051" r:id="rId3038" xr:uid="{DACA2FB1-6F7A-4376-9454-4E4C4F005BA8}"/>
    <hyperlink ref="S1054" r:id="rId3039" xr:uid="{3B03258F-918F-4527-A20E-2890D50920A0}"/>
    <hyperlink ref="S1064" r:id="rId3040" xr:uid="{0A3C6C90-61E0-44A0-AB08-1AE2EDDAAADD}"/>
    <hyperlink ref="S1044" r:id="rId3041" xr:uid="{75E4A08D-0A0C-46BE-9E78-0DAA4C7B731D}"/>
    <hyperlink ref="S1065" r:id="rId3042" xr:uid="{0DC64741-F77B-471C-B35A-C0E79308E746}"/>
    <hyperlink ref="S1068" r:id="rId3043" xr:uid="{4F3B78DD-088B-499E-AA2C-6FC857996D4E}"/>
    <hyperlink ref="S1046" r:id="rId3044" xr:uid="{DFDDA457-E4F8-496E-A899-2AD660305570}"/>
    <hyperlink ref="S1091" r:id="rId3045" xr:uid="{001A96F5-B756-42D4-8FB4-932178A323C2}"/>
    <hyperlink ref="S1083" r:id="rId3046" xr:uid="{4FC1488E-4CA5-41B6-9DDC-E62FB7D7356A}"/>
    <hyperlink ref="S1082" r:id="rId3047" xr:uid="{8BAABF41-6D33-43EB-8839-CA7F799A7BD5}"/>
    <hyperlink ref="S1079" r:id="rId3048" xr:uid="{AA468D98-95AE-4B3D-B2BA-44BC743D9E22}"/>
    <hyperlink ref="S1081" r:id="rId3049" xr:uid="{C381F200-7012-496F-BFAA-9ABE83AB2883}"/>
    <hyperlink ref="S1078" r:id="rId3050" xr:uid="{A1318214-6085-4138-A70A-0F4791AAF87E}"/>
    <hyperlink ref="S1077" r:id="rId3051" xr:uid="{2449024D-366D-465D-8DE5-2B7E615D78E4}"/>
    <hyperlink ref="S1076" r:id="rId3052" xr:uid="{8F279936-8894-4551-BF51-CADB252DD0DC}"/>
    <hyperlink ref="S1086" r:id="rId3053" xr:uid="{D5682D03-5203-4F92-815D-F16AB79C6CE6}"/>
    <hyperlink ref="S1063" r:id="rId3054" xr:uid="{DA301DE7-01B7-445C-81E8-C08D57C57994}"/>
    <hyperlink ref="S1067" r:id="rId3055" xr:uid="{D7081E20-D1EF-4BDA-B19B-EFA34B863D6C}"/>
    <hyperlink ref="S1070" r:id="rId3056" xr:uid="{43A75640-DED9-4FFB-9FB7-852EF52309D5}"/>
    <hyperlink ref="S1092" r:id="rId3057" xr:uid="{FAC7501D-97B3-4134-A666-80406720BE2F}"/>
    <hyperlink ref="S1071" r:id="rId3058" xr:uid="{9347BD59-079D-4A3A-ADE2-8ABB19155476}"/>
    <hyperlink ref="S1075" r:id="rId3059" xr:uid="{005720F2-9CF7-4EC0-8C5E-05CDF650B940}"/>
    <hyperlink ref="S1098" r:id="rId3060" xr:uid="{A5BCFED9-FE1B-4AF7-B1E7-8703F5A48D8D}"/>
    <hyperlink ref="S1100" r:id="rId3061" xr:uid="{36BBFA40-B0C6-43D4-8394-BAFEC13A91B1}"/>
    <hyperlink ref="S1101" r:id="rId3062" xr:uid="{0428007D-E887-474A-ACB7-6CDE5381AFD5}"/>
    <hyperlink ref="S1102" r:id="rId3063" xr:uid="{05DEF916-306A-4905-9921-DDCC588B0B3A}"/>
    <hyperlink ref="S1103" r:id="rId3064" xr:uid="{106E6ED8-97F5-4963-AFA6-A0446A1EF3C9}"/>
    <hyperlink ref="S1088" r:id="rId3065" xr:uid="{25F0F72C-FCF0-4D2A-B225-30965F45EA3C}"/>
    <hyperlink ref="S1094" r:id="rId3066" xr:uid="{49A494E2-F3A4-4261-AC39-7315F111F7E5}"/>
    <hyperlink ref="S1096" r:id="rId3067" xr:uid="{0C4603BD-3527-4756-A64B-B0939D35ED2B}"/>
    <hyperlink ref="S1093" r:id="rId3068" xr:uid="{E0274ED0-A36E-4263-A80E-709C9E7882F0}"/>
    <hyperlink ref="S1090" r:id="rId3069" xr:uid="{E4856DBB-DEEC-4B45-A4D7-1BD60B2F745B}"/>
    <hyperlink ref="S1089" r:id="rId3070" xr:uid="{85B04D39-694B-4052-B84D-E24DF12AAC08}"/>
    <hyperlink ref="S1069" r:id="rId3071" xr:uid="{9FFF0263-E282-4F72-A079-C5E66E692D53}"/>
    <hyperlink ref="S1043" r:id="rId3072" xr:uid="{922F3EC7-349B-4CE3-BF5F-38077B6F96B1}"/>
    <hyperlink ref="V1098" r:id="rId3073" xr:uid="{CF95491C-58C6-40B0-B660-56096030CE13}"/>
    <hyperlink ref="V1080" r:id="rId3074" xr:uid="{07AAF29D-4102-4879-9549-0174CC08551F}"/>
    <hyperlink ref="V1066" r:id="rId3075" xr:uid="{8F80E742-D7FC-4367-8FC8-880528495854}"/>
    <hyperlink ref="V1077" r:id="rId3076" xr:uid="{B046B46D-31CD-426C-BF58-4D285098F60E}"/>
    <hyperlink ref="V1057" r:id="rId3077" xr:uid="{7245F93D-DB4E-4E0A-A325-57FEAA1B9FC8}"/>
    <hyperlink ref="V1101" r:id="rId3078" xr:uid="{F53BDC18-F185-491A-B487-606449AB473D}"/>
    <hyperlink ref="V1093" r:id="rId3079" xr:uid="{E403C49E-1FB5-411D-B19C-3C066EFA70A0}"/>
    <hyperlink ref="V1068" r:id="rId3080" xr:uid="{DDBD8AB7-7B49-41DB-8BB0-18A87C98A9DC}"/>
    <hyperlink ref="V1060" r:id="rId3081" xr:uid="{AF4AF4D5-D9A4-4DD4-B222-41677475D5F6}"/>
    <hyperlink ref="V1082" r:id="rId3082" xr:uid="{F3190228-2B23-4C37-946F-34DE81D4D63F}"/>
    <hyperlink ref="V1045" r:id="rId3083" xr:uid="{C0913196-EAF6-4F18-A836-051ADE0BCCC5}"/>
    <hyperlink ref="V1061" r:id="rId3084" xr:uid="{A1728544-2F8D-4415-B307-FDBE69C297A9}"/>
    <hyperlink ref="V1091" r:id="rId3085" xr:uid="{5E9258FE-FC2D-4275-979A-2A6BCD51D3D7}"/>
    <hyperlink ref="V1049" r:id="rId3086" xr:uid="{88501581-E720-4A0D-96DF-90980A7F3795}"/>
    <hyperlink ref="V1046" r:id="rId3087" xr:uid="{77C9F6F6-2687-4510-8922-1FF2D7A65D39}"/>
    <hyperlink ref="V1089" r:id="rId3088" xr:uid="{6EEEE518-F0D3-41E1-8CAB-CC91DBA2F2DE}"/>
    <hyperlink ref="V1044" r:id="rId3089" xr:uid="{2CF817DB-D2F7-4AB5-858D-9F4E7E813F27}"/>
    <hyperlink ref="V1075" r:id="rId3090" xr:uid="{0040EFEB-F54C-4886-B8D3-477B28FB9525}"/>
    <hyperlink ref="V1054" r:id="rId3091" xr:uid="{56D187E0-3299-46B1-BAEF-DF9077345519}"/>
    <hyperlink ref="V1083" r:id="rId3092" xr:uid="{B0231217-D0EA-486D-B60E-6D2A838E71BD}"/>
    <hyperlink ref="V1071" r:id="rId3093" xr:uid="{FB6C39EE-63F8-467F-A98F-F523A3E593AC}"/>
    <hyperlink ref="V1064" r:id="rId3094" xr:uid="{4E2C0444-10A3-4F1A-A016-88C6263504F0}"/>
    <hyperlink ref="V1103" r:id="rId3095" xr:uid="{E304F97A-FD8E-487E-9D66-EA526488CF77}"/>
    <hyperlink ref="V1102" r:id="rId3096" xr:uid="{E9305BD2-3AC4-4F03-BC9E-30A4A6268A0D}"/>
    <hyperlink ref="V1094" r:id="rId3097" xr:uid="{342EDD77-C9E6-4FFF-A470-8BF68AF99EDC}"/>
    <hyperlink ref="V1063" r:id="rId3098" xr:uid="{A4BA76C9-8E83-45AC-B8E6-53F397DA3182}"/>
    <hyperlink ref="V1050" r:id="rId3099" xr:uid="{943376A5-8559-4F6E-A532-6BFAB8D9A1D3}"/>
    <hyperlink ref="V1086" r:id="rId3100" xr:uid="{25C35352-54DC-4014-9E52-A9E1AA9A9068}"/>
    <hyperlink ref="V1081" r:id="rId3101" xr:uid="{AFD3EC97-5B83-4F8B-AA00-A2F5C5537FBD}"/>
    <hyperlink ref="V1067" r:id="rId3102" xr:uid="{3E7A25F8-61AA-459B-8798-2FFB4834CE90}"/>
    <hyperlink ref="V1055" r:id="rId3103" xr:uid="{861EB10C-FAD3-472C-8772-DC0EADD5AB7F}"/>
    <hyperlink ref="V1092" r:id="rId3104" xr:uid="{ED061DAC-CA74-4522-A39D-AA5C18564268}"/>
    <hyperlink ref="V1052" r:id="rId3105" xr:uid="{CA779389-4560-4763-B727-964EEB776569}"/>
    <hyperlink ref="V1100" r:id="rId3106" xr:uid="{32C6DB86-7B7A-4DB2-BAC9-184734736B76}"/>
    <hyperlink ref="V1048" r:id="rId3107" xr:uid="{DE73C488-D267-4687-9151-9C63E0507DFD}"/>
    <hyperlink ref="V1095" r:id="rId3108" xr:uid="{1A621412-687E-423E-AAD1-FA9FC81CCBD5}"/>
    <hyperlink ref="V1065" r:id="rId3109" xr:uid="{771D0BDB-D694-4053-A053-D1CCF222CB85}"/>
    <hyperlink ref="V1076" r:id="rId3110" xr:uid="{528CF984-3173-491D-A0C9-46F798AFB524}"/>
    <hyperlink ref="V1053" r:id="rId3111" xr:uid="{E178A4CC-708F-4B6F-BBDC-B86CAAF51467}"/>
    <hyperlink ref="V1085" r:id="rId3112" xr:uid="{D630B5FE-F08E-4563-9AF0-C5F9927C5AB9}"/>
    <hyperlink ref="V1072" r:id="rId3113" xr:uid="{6161A7CE-B276-47BF-AE86-09115481B343}"/>
    <hyperlink ref="V1079" r:id="rId3114" xr:uid="{3FD7CCF3-3390-4230-8381-9CDCB93DA7E1}"/>
    <hyperlink ref="V1062" r:id="rId3115" xr:uid="{0528F8E7-E82D-4767-B10D-0A81C8D98468}"/>
    <hyperlink ref="V1078" r:id="rId3116" xr:uid="{E72B34B9-CCB8-4DDE-AFDF-1221063E319C}"/>
    <hyperlink ref="V1088" r:id="rId3117" xr:uid="{38439C7E-FD45-456B-A52F-F45370355EDF}"/>
    <hyperlink ref="V1090" r:id="rId3118" xr:uid="{CE1B0BA9-24CC-4215-8CF7-D443D27871F3}"/>
    <hyperlink ref="V1099" r:id="rId3119" xr:uid="{490A8868-0661-44D1-B511-2306A75319CC}"/>
    <hyperlink ref="V1051" r:id="rId3120" xr:uid="{C400580E-EB36-4735-BA42-37A79544B3DF}"/>
    <hyperlink ref="V1097" r:id="rId3121" xr:uid="{4B584BA9-4A16-4197-8CD7-273C450B9188}"/>
    <hyperlink ref="V1058" r:id="rId3122" xr:uid="{4940EC70-A062-44D2-B217-768ACDEA480E}"/>
    <hyperlink ref="V1070" r:id="rId3123" xr:uid="{2757584B-1388-4F2F-B52A-2D741B50AA5C}"/>
    <hyperlink ref="V1087" r:id="rId3124" xr:uid="{403C1288-E052-4F14-B0A6-1355A25F4808}"/>
    <hyperlink ref="V1069" r:id="rId3125" xr:uid="{F1136CB9-8711-43F4-9C6D-42755A66B228}"/>
    <hyperlink ref="V1047" r:id="rId3126" xr:uid="{8B24A721-9031-4662-8D4C-730CC08B42B4}"/>
    <hyperlink ref="V1056" r:id="rId3127" xr:uid="{F63D1724-598B-420C-9373-0F77A6ACF8A0}"/>
    <hyperlink ref="V1084" r:id="rId3128" xr:uid="{3B78E075-216D-451F-ACAC-CBE3CC18639B}"/>
    <hyperlink ref="V1096" r:id="rId3129" xr:uid="{2A737514-15FC-4C13-9CE2-D5E87B0166F9}"/>
    <hyperlink ref="V1074" r:id="rId3130" xr:uid="{986E15C0-78EE-4FB3-812F-02F892462006}"/>
    <hyperlink ref="V1059" r:id="rId3131" xr:uid="{49CCBCED-3CFC-44EB-A160-1A5FD2C0B505}"/>
    <hyperlink ref="V1073" r:id="rId3132" xr:uid="{4A271025-05C8-4899-90EE-C44A5341DC82}"/>
    <hyperlink ref="V1043" r:id="rId3133" xr:uid="{A702A341-E8DD-4751-AA3D-3A303828FA57}"/>
    <hyperlink ref="W1043" r:id="rId3134" xr:uid="{20A6E925-3D4C-4E43-98E4-28C657F913A0}"/>
    <hyperlink ref="W1044" r:id="rId3135" xr:uid="{46E84440-D754-422F-8B0B-E80851658181}"/>
    <hyperlink ref="W1045" r:id="rId3136" xr:uid="{D27F45DA-BC1A-437D-AC50-B7E1F642D407}"/>
    <hyperlink ref="W1046" r:id="rId3137" xr:uid="{6876D5E9-20D2-4ABF-8C68-14B2AA5CFB55}"/>
    <hyperlink ref="W1047" r:id="rId3138" xr:uid="{5F60B206-5F06-4BF5-B56A-098EBADFA88E}"/>
    <hyperlink ref="W1048" r:id="rId3139" xr:uid="{3C23E239-9A1C-4093-AAA6-CC372A36BE69}"/>
    <hyperlink ref="W1049" r:id="rId3140" xr:uid="{6DBA15D5-98D8-4304-BBC4-671E59BF1313}"/>
    <hyperlink ref="W1050" r:id="rId3141" xr:uid="{E68E2DD9-D316-4CB7-8C30-9E4052B63B85}"/>
    <hyperlink ref="W1051" r:id="rId3142" xr:uid="{697ABD86-3D5F-4B60-A3D9-FAF01A621A5A}"/>
    <hyperlink ref="W1052" r:id="rId3143" xr:uid="{FD06D488-F697-4BCB-874F-8C862933159D}"/>
    <hyperlink ref="W1053" r:id="rId3144" xr:uid="{789C92D4-0C7F-4C30-9C56-E1B52D6F1701}"/>
    <hyperlink ref="W1054" r:id="rId3145" xr:uid="{789724EC-1D0D-43C9-8555-B9067C22F477}"/>
    <hyperlink ref="W1055" r:id="rId3146" xr:uid="{3E23CE78-312E-4C3E-937A-21E7A3A95B9B}"/>
    <hyperlink ref="W1056" r:id="rId3147" xr:uid="{4F0AD39B-4CAB-4398-9790-84D1BF3CA4F1}"/>
    <hyperlink ref="W1057" r:id="rId3148" xr:uid="{E98B2A3E-107D-4684-A8E6-5AAD99497246}"/>
    <hyperlink ref="W1058" r:id="rId3149" xr:uid="{F2E9C2AA-0684-46CB-B0CA-05C8855600FD}"/>
    <hyperlink ref="W1059" r:id="rId3150" xr:uid="{3D133697-0785-41B2-9E63-68F24052011A}"/>
    <hyperlink ref="W1060" r:id="rId3151" xr:uid="{CA8D92CD-5A09-42C4-8EF8-5D37A2B724A7}"/>
    <hyperlink ref="W1061" r:id="rId3152" xr:uid="{227DFCEF-053C-4DE6-B2A4-3F9F26522977}"/>
    <hyperlink ref="W1062" r:id="rId3153" xr:uid="{63B38412-E9A6-4B6E-851C-D917A251B81F}"/>
    <hyperlink ref="W1063" r:id="rId3154" xr:uid="{168CB26D-A75D-460E-8D66-1EA97F8F9838}"/>
    <hyperlink ref="W1064" r:id="rId3155" xr:uid="{C829B441-D132-4586-B44A-D840BB6A759D}"/>
    <hyperlink ref="W1065" r:id="rId3156" xr:uid="{2EE5A1CF-526B-46FE-A548-A97CD5C1172F}"/>
    <hyperlink ref="W1066" r:id="rId3157" xr:uid="{D2E86852-B9CF-4A78-9BC5-52B3D22AF692}"/>
    <hyperlink ref="W1067" r:id="rId3158" xr:uid="{6D1936BB-D3B7-4479-9431-F151D0F046E6}"/>
    <hyperlink ref="W1068" r:id="rId3159" xr:uid="{A103DAE2-38C6-42C3-A555-0AAEF74CAA40}"/>
    <hyperlink ref="W1069" r:id="rId3160" xr:uid="{69BD6BFB-684C-4302-BCB0-81347F358728}"/>
    <hyperlink ref="W1070" r:id="rId3161" xr:uid="{C09316D8-BB69-497F-A751-BB3757301541}"/>
    <hyperlink ref="W1071" r:id="rId3162" xr:uid="{96D4F2A8-96F0-453B-8C13-1029616468EE}"/>
    <hyperlink ref="W1072" r:id="rId3163" xr:uid="{6C2AD84C-6446-4043-BDAE-731F697788C5}"/>
    <hyperlink ref="W1073" r:id="rId3164" xr:uid="{AC38A47F-9A83-4CA1-8338-D720A6CEEBA2}"/>
    <hyperlink ref="W1074" r:id="rId3165" xr:uid="{68AD0BC7-F5E4-4162-A5A2-61E94F9DC15D}"/>
    <hyperlink ref="W1075" r:id="rId3166" xr:uid="{80EDEEC8-514D-4743-A09E-144D9E4FBCEE}"/>
    <hyperlink ref="W1076" r:id="rId3167" xr:uid="{478DEE78-DA56-4DEA-8640-381B22078942}"/>
    <hyperlink ref="W1077" r:id="rId3168" xr:uid="{79326AE6-2606-4374-8364-2619F589C96D}"/>
    <hyperlink ref="W1078" r:id="rId3169" xr:uid="{095A9E21-FB4D-41A9-BB1D-A160BF9B7228}"/>
    <hyperlink ref="W1079" r:id="rId3170" xr:uid="{6E417BEA-5807-4A0E-8F10-8ED2AA39FCA5}"/>
    <hyperlink ref="W1080" r:id="rId3171" xr:uid="{99D1EC03-F3EE-40C4-B7A4-E1F46FA45236}"/>
    <hyperlink ref="W1081" r:id="rId3172" xr:uid="{428AF82F-9B1A-4586-B059-C7C249D31096}"/>
    <hyperlink ref="W1082" r:id="rId3173" xr:uid="{1B080385-F6E2-4E75-AC51-FC272C49A18E}"/>
    <hyperlink ref="W1083" r:id="rId3174" xr:uid="{FDA574E0-2EDB-4D0B-A11D-7F05AC02EC18}"/>
    <hyperlink ref="W1084" r:id="rId3175" xr:uid="{59067B4E-17A0-4664-B730-D725BCC0723A}"/>
    <hyperlink ref="W1085" r:id="rId3176" xr:uid="{1A1F3558-4F5C-4B87-85D6-4203527A192C}"/>
    <hyperlink ref="W1086" r:id="rId3177" xr:uid="{AA6E661E-4026-458F-BF6E-132122D1E323}"/>
    <hyperlink ref="W1087" r:id="rId3178" xr:uid="{6FB09591-28CF-4E00-BEFC-1C2579584911}"/>
    <hyperlink ref="W1088" r:id="rId3179" xr:uid="{7A8C38E8-8442-485D-946E-64EABDFB2F1F}"/>
    <hyperlink ref="W1089" r:id="rId3180" xr:uid="{62887B87-41A1-48CF-9588-1C5761EF1D33}"/>
    <hyperlink ref="W1090" r:id="rId3181" xr:uid="{3FCDF3CF-3B74-424A-9776-5C124127364E}"/>
    <hyperlink ref="W1091" r:id="rId3182" xr:uid="{F4A596F1-5BB6-417B-A071-027087045E84}"/>
    <hyperlink ref="W1092" r:id="rId3183" xr:uid="{05F7D195-8792-4437-A2C9-2ACC6634C850}"/>
    <hyperlink ref="W1093" r:id="rId3184" xr:uid="{C519E479-EFA0-4EF3-8D2C-8DE3663E50F7}"/>
    <hyperlink ref="W1094" r:id="rId3185" xr:uid="{64771627-2FFD-43DC-931D-65C2A9557C2B}"/>
    <hyperlink ref="W1095" r:id="rId3186" xr:uid="{18FEB68D-482B-420A-8C91-EB55F74718B4}"/>
    <hyperlink ref="W1096" r:id="rId3187" xr:uid="{10A5F0E5-6BAE-47B3-B971-7D9524A04661}"/>
    <hyperlink ref="W1097" r:id="rId3188" xr:uid="{74A1AD4E-9FAF-42E4-B41B-C3FE32B8965B}"/>
    <hyperlink ref="W1098" r:id="rId3189" xr:uid="{BB024CA1-0BF7-45EF-875C-64668A7D942C}"/>
    <hyperlink ref="W1099" r:id="rId3190" xr:uid="{3367745C-2A55-422D-BF1F-6C2FCD9E4B81}"/>
    <hyperlink ref="W1100" r:id="rId3191" xr:uid="{BDC1B47E-754E-4392-B389-ACF61B7A53C8}"/>
    <hyperlink ref="W1101" r:id="rId3192" xr:uid="{0E921F61-7531-4F96-B7C0-1F7205046302}"/>
    <hyperlink ref="W1102" r:id="rId3193" xr:uid="{127DFCFA-876B-48DF-9430-40373D5C3783}"/>
    <hyperlink ref="W1103" r:id="rId3194" xr:uid="{D02A524A-3FD3-40A2-89D2-1EEFE5685A90}"/>
    <hyperlink ref="X1043" r:id="rId3195" xr:uid="{FFA8D294-A9B7-43AC-8FE0-D0B1373D2F5F}"/>
    <hyperlink ref="X1044" r:id="rId3196" xr:uid="{DD0BD619-5697-45F7-9186-41295EAFE2EA}"/>
    <hyperlink ref="X1045" r:id="rId3197" xr:uid="{C0E5F5DA-460A-4B65-B34A-AD1174BE9D34}"/>
    <hyperlink ref="X1046" r:id="rId3198" xr:uid="{59A49368-E977-401F-8F6D-2A1C54601CD7}"/>
    <hyperlink ref="X1047" r:id="rId3199" xr:uid="{CEE2A84F-9ABD-48B3-86C4-2863F6A2698B}"/>
    <hyperlink ref="X1048" r:id="rId3200" xr:uid="{8A854A7A-D020-496B-9D1C-62B266415CA3}"/>
    <hyperlink ref="X1049" r:id="rId3201" xr:uid="{8C9E5E8F-F993-48A9-98B6-5C367DF5B4D6}"/>
    <hyperlink ref="X1050" r:id="rId3202" xr:uid="{4AD98659-460D-4CB8-9DB4-9E1CFDEA2B8E}"/>
    <hyperlink ref="X1051" r:id="rId3203" xr:uid="{A6A0A87A-B991-48AD-B232-286C0FD33190}"/>
    <hyperlink ref="X1052" r:id="rId3204" xr:uid="{DE627396-4BCB-48C0-A141-F3F4DEB3E29C}"/>
    <hyperlink ref="X1053" r:id="rId3205" xr:uid="{FF5C82D6-850D-47DA-B248-0A431DF2AF2D}"/>
    <hyperlink ref="X1054" r:id="rId3206" xr:uid="{6493B933-46DD-4FD2-9E71-09FFEA6262FA}"/>
    <hyperlink ref="X1055" r:id="rId3207" xr:uid="{9A9F5763-C7CD-48E0-9FFF-12753E9FA977}"/>
    <hyperlink ref="X1056" r:id="rId3208" xr:uid="{89B37BFE-67E8-46BB-BF9E-C45F46C106CB}"/>
    <hyperlink ref="X1057" r:id="rId3209" xr:uid="{2A2970A5-AF76-4431-BBB4-15152A403606}"/>
    <hyperlink ref="X1058" r:id="rId3210" xr:uid="{916EF334-868F-46F2-BD52-47DC85D009DE}"/>
    <hyperlink ref="X1059" r:id="rId3211" xr:uid="{8A8F1B49-1712-4EA8-BEF4-0F10708F63E9}"/>
    <hyperlink ref="X1060" r:id="rId3212" xr:uid="{B816827B-0079-4740-827B-3BCBCD181DFD}"/>
    <hyperlink ref="X1061" r:id="rId3213" xr:uid="{D769D5A4-2164-472E-B529-CAF69DE4A91C}"/>
    <hyperlink ref="X1062" r:id="rId3214" xr:uid="{B56BB456-9F4B-49DB-9C02-41D05014F43F}"/>
    <hyperlink ref="X1063" r:id="rId3215" xr:uid="{4CCA59A1-8A1D-43CB-96E4-2C0606ABCF40}"/>
    <hyperlink ref="X1064" r:id="rId3216" xr:uid="{B9D76D66-578F-4372-AA82-A721A81CE698}"/>
    <hyperlink ref="X1065" r:id="rId3217" xr:uid="{63C3A08D-D686-42BF-AE28-1BC16C726101}"/>
    <hyperlink ref="X1066" r:id="rId3218" xr:uid="{109FD2D8-7948-4099-91C5-77A10B460694}"/>
    <hyperlink ref="X1067" r:id="rId3219" xr:uid="{8B413261-B256-421C-8E1D-48EF5E26EEF2}"/>
    <hyperlink ref="X1068" r:id="rId3220" xr:uid="{C6C20B69-EFDB-4FD9-AE33-2CEC8AA720BF}"/>
    <hyperlink ref="X1069" r:id="rId3221" xr:uid="{52518400-6539-4E56-A7C1-A3DB5177AC63}"/>
    <hyperlink ref="X1070" r:id="rId3222" xr:uid="{0EC2A9FF-E114-4DEA-8E4D-E67D49C4FB09}"/>
    <hyperlink ref="X1071" r:id="rId3223" xr:uid="{ADCC8436-02E5-48DE-9E4C-E9E1B35EDAE8}"/>
    <hyperlink ref="X1072" r:id="rId3224" xr:uid="{92F8A8A8-1226-4696-83AF-752FA71F3074}"/>
    <hyperlink ref="X1073" r:id="rId3225" xr:uid="{DA29C32E-8CE0-4B3A-95F5-2E9F33EF6622}"/>
    <hyperlink ref="X1074" r:id="rId3226" xr:uid="{E1488801-F3F9-4147-ACAF-44CF8F928AFA}"/>
    <hyperlink ref="X1075" r:id="rId3227" xr:uid="{02C7FFFB-D06F-409C-BDF1-16DAC16B86B0}"/>
    <hyperlink ref="X1076" r:id="rId3228" xr:uid="{D97BEF9D-1C95-42C7-BD5B-135DAB4B73ED}"/>
    <hyperlink ref="X1077" r:id="rId3229" xr:uid="{65933D2C-D547-43F9-9EF7-0C21C4A9DB8F}"/>
    <hyperlink ref="X1078" r:id="rId3230" xr:uid="{150A01A5-EDB4-4470-9F3A-F792624A72D6}"/>
    <hyperlink ref="X1079" r:id="rId3231" xr:uid="{8216591B-89B5-48D8-A24F-7F470040F315}"/>
    <hyperlink ref="X1080" r:id="rId3232" xr:uid="{8AF0CAB7-8AE1-4FFB-9F8E-3BBE960D7A8E}"/>
    <hyperlink ref="X1081" r:id="rId3233" xr:uid="{117710CB-882F-45A3-A7A1-BA10A828F6C2}"/>
    <hyperlink ref="X1082" r:id="rId3234" xr:uid="{461F254B-C557-446F-8F94-9C4BCAAE8ACC}"/>
    <hyperlink ref="X1083" r:id="rId3235" xr:uid="{DA88A2AA-1C33-42A6-A154-4311A8B92678}"/>
    <hyperlink ref="X1084" r:id="rId3236" xr:uid="{C5A17BD4-1406-4DC6-91FA-F549AF92BBED}"/>
    <hyperlink ref="X1085" r:id="rId3237" xr:uid="{890ED040-EA10-457A-AA7B-B0F6B5FD4A2C}"/>
    <hyperlink ref="X1086" r:id="rId3238" xr:uid="{0C3F6A25-DE06-40E9-BBA9-FBEBBE91D745}"/>
    <hyperlink ref="X1087" r:id="rId3239" xr:uid="{7E37467A-E036-445A-B6A0-060D0E381255}"/>
    <hyperlink ref="X1088" r:id="rId3240" xr:uid="{1CB10E87-5870-4368-9368-FC5DDCAAA8A2}"/>
    <hyperlink ref="X1089" r:id="rId3241" xr:uid="{0C506E58-EC4A-4D25-94E2-00292387F1B0}"/>
    <hyperlink ref="X1090" r:id="rId3242" xr:uid="{4DC4729A-01F9-4DFA-B2A2-7F200FAFA8F6}"/>
    <hyperlink ref="X1091" r:id="rId3243" xr:uid="{B258E172-D607-41C2-B72E-F53CEA5BF518}"/>
    <hyperlink ref="X1092" r:id="rId3244" xr:uid="{EEACF078-55DE-4A1C-81C1-9D1F078C2F08}"/>
    <hyperlink ref="X1093" r:id="rId3245" xr:uid="{A2AA1A66-2162-4AA8-A477-B52A1A0A6337}"/>
    <hyperlink ref="X1094" r:id="rId3246" xr:uid="{82A2D3D7-6873-4980-B834-BCB81240C8C6}"/>
    <hyperlink ref="X1095" r:id="rId3247" xr:uid="{E4262194-AD04-4AE5-9BDC-41915F47BCFB}"/>
    <hyperlink ref="X1096" r:id="rId3248" xr:uid="{F32708A1-B0CF-4350-82A0-32545DFD01D8}"/>
    <hyperlink ref="X1097" r:id="rId3249" xr:uid="{B9D276B9-CDA0-499B-BBA3-E015E4E08DFF}"/>
    <hyperlink ref="X1098" r:id="rId3250" xr:uid="{956B8029-9D51-4906-A1FB-BD21F059C469}"/>
    <hyperlink ref="X1099" r:id="rId3251" xr:uid="{DDD334B9-45E0-4161-AB42-A5B8C2BA9F1B}"/>
    <hyperlink ref="X1100" r:id="rId3252" xr:uid="{689E9BF6-DDED-4964-8F89-48BCB08C9D67}"/>
    <hyperlink ref="X1101" r:id="rId3253" xr:uid="{8612FD02-917F-4983-94AD-BE1C1B6BF819}"/>
    <hyperlink ref="X1102" r:id="rId3254" xr:uid="{B4636BEB-D0AE-48CE-9309-3BF3A768C6E8}"/>
    <hyperlink ref="X1103" r:id="rId3255" xr:uid="{74B96A7A-DF3B-49D0-A166-E5CF79BE4855}"/>
    <hyperlink ref="Z1043" r:id="rId3256" xr:uid="{B0BD929A-EDF0-466B-8E75-ADD7BC78E5F2}"/>
    <hyperlink ref="Z1044" r:id="rId3257" xr:uid="{895DD69B-DCE8-4507-AACE-19ECE9B5469B}"/>
    <hyperlink ref="Z1045" r:id="rId3258" xr:uid="{697C7353-F858-4F50-A222-DD575D97D201}"/>
    <hyperlink ref="Z1046" r:id="rId3259" xr:uid="{C1336968-3D66-4B2B-8C00-B2BA1639711F}"/>
    <hyperlink ref="Z1047" r:id="rId3260" xr:uid="{D3ECDA38-68A2-44EF-A001-CD444EC6B702}"/>
    <hyperlink ref="Z1048" r:id="rId3261" xr:uid="{0BFAB9AD-45CA-47D9-A51C-55F62035DDE5}"/>
    <hyperlink ref="Z1049" r:id="rId3262" xr:uid="{D83DD6F1-BC28-444A-8879-5918D237E65E}"/>
    <hyperlink ref="Z1050" r:id="rId3263" xr:uid="{2752C52C-8C7D-47DE-89E3-17FD43277775}"/>
    <hyperlink ref="Z1051" r:id="rId3264" xr:uid="{61FC6D55-63EE-4518-81D8-7CF2510FBF50}"/>
    <hyperlink ref="Z1052" r:id="rId3265" xr:uid="{8BB6031E-1CC6-415B-91F2-9C3B5C08269C}"/>
    <hyperlink ref="Z1053" r:id="rId3266" xr:uid="{92882889-1F33-4D94-B591-1CB11DC5AB5D}"/>
    <hyperlink ref="Z1054" r:id="rId3267" xr:uid="{79C9B795-56E1-413C-900E-CB9B6DBC006A}"/>
    <hyperlink ref="Z1055" r:id="rId3268" xr:uid="{C41179BC-D7EF-4E25-A326-4D0D0285F8AF}"/>
    <hyperlink ref="Z1056" r:id="rId3269" xr:uid="{07216B73-97A3-4780-BF42-5E619D2AF536}"/>
    <hyperlink ref="Z1057" r:id="rId3270" xr:uid="{8F1B4F1F-45BC-4966-8C51-5C95FA531BF6}"/>
    <hyperlink ref="Z1058" r:id="rId3271" xr:uid="{A4C75899-BF44-4797-8594-66B42B88A5AE}"/>
    <hyperlink ref="Z1059" r:id="rId3272" xr:uid="{1BC91103-6C22-4619-875D-5683B3B8B472}"/>
    <hyperlink ref="Z1060" r:id="rId3273" xr:uid="{1404DD5C-5CB1-420B-B33F-2393CCB63A27}"/>
    <hyperlink ref="Z1061" r:id="rId3274" xr:uid="{76F3B875-5A7D-4DFA-92C3-038DEDC7D630}"/>
    <hyperlink ref="Z1062" r:id="rId3275" xr:uid="{5F437112-1C4F-4ABD-9BAF-DC41C09867B8}"/>
    <hyperlink ref="Z1063" r:id="rId3276" xr:uid="{73177FA5-BA8D-45BA-A487-6984DFB74208}"/>
    <hyperlink ref="Z1064" r:id="rId3277" xr:uid="{F165FD62-06D0-4707-860C-20193E46DC0D}"/>
    <hyperlink ref="Z1065" r:id="rId3278" xr:uid="{75D86A90-B98D-421A-9E5D-606B829B0F86}"/>
    <hyperlink ref="Z1066" r:id="rId3279" xr:uid="{B2B69FE7-248E-461A-8A69-3B2965A1416E}"/>
    <hyperlink ref="Z1067" r:id="rId3280" xr:uid="{0DA4F319-F922-4850-A5C9-C9E0F5D67FCD}"/>
    <hyperlink ref="Z1068" r:id="rId3281" xr:uid="{8E54E89C-8B17-4534-806C-8D221037AB61}"/>
    <hyperlink ref="Z1069" r:id="rId3282" xr:uid="{25E38FBF-DAC8-4F76-BAA0-EA6E37DA4E26}"/>
    <hyperlink ref="Z1070" r:id="rId3283" xr:uid="{04F47112-4232-472C-90D3-66356BF1C5F0}"/>
    <hyperlink ref="Z1071" r:id="rId3284" xr:uid="{13E9CFE2-7F9F-4E8E-809D-A57ED0AE84C7}"/>
    <hyperlink ref="Z1072" r:id="rId3285" xr:uid="{310D75F0-97F4-4AE6-83BC-66F56C488C22}"/>
    <hyperlink ref="Z1073" r:id="rId3286" xr:uid="{09DD8B04-4BA3-4486-A00A-9E75A8F290A0}"/>
    <hyperlink ref="Z1074" r:id="rId3287" xr:uid="{6F038E16-0FF2-4643-ADED-BF274DDB1BD4}"/>
    <hyperlink ref="Z1075" r:id="rId3288" xr:uid="{769C8BFF-35F1-43BC-B0DF-C57447D682BC}"/>
    <hyperlink ref="Z1076" r:id="rId3289" xr:uid="{B0A5B4B2-D9FC-463F-BC1E-D5A9D1A82B82}"/>
    <hyperlink ref="Z1077" r:id="rId3290" xr:uid="{F1FF99E3-8D57-4007-B5CA-F7524CE7857C}"/>
    <hyperlink ref="Z1078" r:id="rId3291" xr:uid="{D2EF6563-5965-4848-BEB3-F4E165CACAD5}"/>
    <hyperlink ref="Z1079" r:id="rId3292" xr:uid="{E3D2D7C2-F3E4-49E3-B4CC-994A2AF0F40F}"/>
    <hyperlink ref="Z1080" r:id="rId3293" xr:uid="{1C784A13-A341-4117-9F12-026EA5ED810D}"/>
    <hyperlink ref="Z1081" r:id="rId3294" xr:uid="{DD050C4B-4992-4927-8CF7-04BC8DBCB774}"/>
    <hyperlink ref="Z1082" r:id="rId3295" xr:uid="{52040309-5BA1-478D-B2F9-917B7F935491}"/>
    <hyperlink ref="Z1083" r:id="rId3296" xr:uid="{DD6469F8-99E7-43C6-B556-E7C2C91EFF69}"/>
    <hyperlink ref="Z1084" r:id="rId3297" xr:uid="{CDF9C44F-A821-4798-A53D-6E9E51971223}"/>
    <hyperlink ref="Z1085" r:id="rId3298" xr:uid="{2C5E95A4-9320-47ED-9385-9582DEFAC17D}"/>
    <hyperlink ref="Z1086" r:id="rId3299" xr:uid="{2DD56F30-A7F3-4940-9481-E42C8F75DE98}"/>
    <hyperlink ref="Z1087" r:id="rId3300" xr:uid="{6E4AD898-7CE1-4BB2-BA48-B4204DBAEC67}"/>
    <hyperlink ref="Z1088" r:id="rId3301" xr:uid="{1DC029E0-5D83-48EE-A063-D9FAAC259AE5}"/>
    <hyperlink ref="Z1089" r:id="rId3302" xr:uid="{049ECB17-11D7-4AEE-8C77-B7ADD9B009A2}"/>
    <hyperlink ref="Z1090" r:id="rId3303" xr:uid="{96DCAEA4-F277-40C2-B66F-85EAE23BF8F5}"/>
    <hyperlink ref="Z1091" r:id="rId3304" xr:uid="{75F75F5F-EFD1-4E9D-B511-22123A234813}"/>
    <hyperlink ref="Z1092" r:id="rId3305" xr:uid="{65DF3B25-D333-47D9-B78E-CD98B5F4EAD2}"/>
    <hyperlink ref="Z1093" r:id="rId3306" xr:uid="{632DE18D-47DF-4E63-BADC-F1FA10C6BE5D}"/>
    <hyperlink ref="Z1094" r:id="rId3307" xr:uid="{57825CEC-3868-426B-AA39-8C58556FAA75}"/>
    <hyperlink ref="Z1095" r:id="rId3308" xr:uid="{7126A96E-C636-43DE-8A57-303609901102}"/>
    <hyperlink ref="Z1096" r:id="rId3309" xr:uid="{7B8FD9EC-AA52-4BE6-AE60-8F2AFEDAFB60}"/>
    <hyperlink ref="Z1097" r:id="rId3310" xr:uid="{A664EF43-F13D-449D-A51D-A763E2302C8A}"/>
    <hyperlink ref="Z1098" r:id="rId3311" xr:uid="{2E7BF31B-499D-41E4-984E-DCD1857A1B86}"/>
    <hyperlink ref="Z1099" r:id="rId3312" xr:uid="{BEE7290E-CB27-4DC1-9306-C01998AC27AA}"/>
    <hyperlink ref="Z1100" r:id="rId3313" xr:uid="{35865297-72AE-41A5-8570-4ADADFBB410F}"/>
    <hyperlink ref="Z1101" r:id="rId3314" xr:uid="{E39BE607-3031-4266-BB05-17CDD9CBD709}"/>
    <hyperlink ref="Z1102" r:id="rId3315" xr:uid="{43580680-B9A2-4ACA-8551-75360158481C}"/>
    <hyperlink ref="Z1103" r:id="rId3316" xr:uid="{5A815D2B-FA67-4A89-9606-29647C1DA3B2}"/>
    <hyperlink ref="S1106" r:id="rId3317" xr:uid="{FADA3DD0-A8DE-4415-8004-EC59BF52EFE2}"/>
    <hyperlink ref="S1104" r:id="rId3318" xr:uid="{BB3A3BC8-D966-4375-BDD1-74A300E9BD9A}"/>
    <hyperlink ref="S1111" r:id="rId3319" xr:uid="{877CDC6A-B55F-4BBB-A3DC-D1A02BD87A3F}"/>
    <hyperlink ref="S1142" r:id="rId3320" xr:uid="{B99D843D-2E17-4BB7-A461-3A47AA543D3D}"/>
    <hyperlink ref="S1107" r:id="rId3321" xr:uid="{7DBDAE05-B172-4FB6-BC82-DC811CFF60A9}"/>
    <hyperlink ref="S1105" r:id="rId3322" xr:uid="{C46CC999-E7B7-411C-9B27-82B71D5F1916}"/>
    <hyperlink ref="S1108" r:id="rId3323" xr:uid="{334A0B2F-6514-4008-B216-6FEA5146545C}"/>
    <hyperlink ref="S1143" r:id="rId3324" xr:uid="{DCC1D588-F1A9-47CB-A171-A37609179CFC}"/>
    <hyperlink ref="S1144" r:id="rId3325" xr:uid="{40BFF696-F1FF-4FC2-992C-5F5B325F2AE7}"/>
    <hyperlink ref="S1109" r:id="rId3326" xr:uid="{83312BAD-9C6B-49A6-B8E4-453CE36E2CD5}"/>
    <hyperlink ref="S1136" r:id="rId3327" xr:uid="{AC736EA5-40E6-4899-9EBA-F123A18AFFC3}"/>
    <hyperlink ref="S1115" r:id="rId3328" xr:uid="{655185F7-482B-4A49-8E1B-B9FBBBCF5760}"/>
    <hyperlink ref="S1113" r:id="rId3329" xr:uid="{637300F7-6666-4884-BD23-B38DF967C205}"/>
    <hyperlink ref="S1116" r:id="rId3330" xr:uid="{96B9ED6B-7908-445D-A3ED-5A2FACCEB81D}"/>
    <hyperlink ref="S1114" r:id="rId3331" xr:uid="{98551D6E-F223-4F92-B3E8-2694C0B4CE86}"/>
    <hyperlink ref="S1112" r:id="rId3332" xr:uid="{2909BA6C-1828-472A-96CF-EECD075A5CED}"/>
    <hyperlink ref="S1117" r:id="rId3333" xr:uid="{6476CB64-73AD-4513-BD10-FB17B095D321}"/>
    <hyperlink ref="S1118" r:id="rId3334" xr:uid="{77A5F739-03D3-4411-AC3C-C9C5B7561CB3}"/>
    <hyperlink ref="S1119" r:id="rId3335" xr:uid="{2A96901D-C1CD-4061-954E-0509CD9F8BC9}"/>
    <hyperlink ref="S1120" r:id="rId3336" xr:uid="{4BDCA3A9-072D-481C-AE31-3238CD8E4F2F}"/>
    <hyperlink ref="S1121" r:id="rId3337" xr:uid="{1C3DD544-21C9-4B76-A693-2A758D868B43}"/>
    <hyperlink ref="S1122" r:id="rId3338" xr:uid="{28759305-BB5B-4A95-B3BA-647E69E95274}"/>
    <hyperlink ref="S1123" r:id="rId3339" xr:uid="{7ED8F70E-B14F-41E3-AE34-7B713C0B2A6F}"/>
    <hyperlink ref="S1124" r:id="rId3340" xr:uid="{12C51FA1-3C50-4C53-A33B-C15D0D31180C}"/>
    <hyperlink ref="S1125" r:id="rId3341" xr:uid="{3E772DC6-09F2-4D1D-8F62-0071D547C372}"/>
    <hyperlink ref="S1126" r:id="rId3342" xr:uid="{FD06E78D-E0BA-48B8-86C0-D4CF86FE5DAA}"/>
    <hyperlink ref="S1127" r:id="rId3343" xr:uid="{391B8B49-1491-4A7B-898C-7C81E5C995AB}"/>
    <hyperlink ref="S1128" r:id="rId3344" xr:uid="{60C5DA00-82F4-41BE-B9BA-2027B7C56CD1}"/>
    <hyperlink ref="S1129" r:id="rId3345" xr:uid="{B59801ED-C00A-4623-999F-6C9894403B8F}"/>
    <hyperlink ref="S1130" r:id="rId3346" xr:uid="{D74111EB-2BFC-4BB2-8C22-691FCFD60AAF}"/>
    <hyperlink ref="S1131" r:id="rId3347" xr:uid="{668102BD-5F2B-4F86-8D43-B80A52D132B3}"/>
    <hyperlink ref="S1132" r:id="rId3348" xr:uid="{654F2008-8E34-41E3-94B0-3EFDF219F9B5}"/>
    <hyperlink ref="S1133" r:id="rId3349" xr:uid="{45D0C9FC-9E9C-4136-8D71-63CBB4BB321E}"/>
    <hyperlink ref="S1134" r:id="rId3350" xr:uid="{9115D7A3-E7E5-4BD2-8E6E-3B6312EC99A0}"/>
    <hyperlink ref="S1135" r:id="rId3351" xr:uid="{7637A815-5D49-4747-BD39-4F8F4D7EA115}"/>
    <hyperlink ref="S1137" r:id="rId3352" xr:uid="{B4483798-C00D-425B-8C17-0D578DA9AA17}"/>
    <hyperlink ref="S1138" r:id="rId3353" xr:uid="{6031B86C-D06D-4C1F-89B6-0EDD270DEBC3}"/>
    <hyperlink ref="S1139" r:id="rId3354" xr:uid="{C5D0E65A-8193-440D-BD44-8E944C79BC16}"/>
    <hyperlink ref="S1140" r:id="rId3355" xr:uid="{40AB4143-1E87-4C58-86A7-F53C1193407E}"/>
    <hyperlink ref="S1141" r:id="rId3356" xr:uid="{D2EBB6F2-AD3A-4F75-B010-172F859E5EFF}"/>
    <hyperlink ref="S1145" r:id="rId3357" xr:uid="{9AB9D584-C213-42AA-8C91-82CE535262A9}"/>
    <hyperlink ref="S1147" r:id="rId3358" xr:uid="{4DC4083A-572C-42F7-B3D9-1E29258361BF}"/>
    <hyperlink ref="S1146" r:id="rId3359" xr:uid="{AFAA597C-3024-46D9-BEB3-6232C1533D85}"/>
    <hyperlink ref="S1110" r:id="rId3360" xr:uid="{5EA5B08E-AEFD-48E9-B71E-487F9108A57C}"/>
    <hyperlink ref="V1106" r:id="rId3361" xr:uid="{D3179F4F-1FA0-4F2F-B1FE-6C0E0CB6ABB7}"/>
    <hyperlink ref="V1143" r:id="rId3362" xr:uid="{57E6126D-A735-4945-B662-D729B8DD2A5A}"/>
    <hyperlink ref="V1111" r:id="rId3363" xr:uid="{C55914C1-2E65-4D36-8D83-2C4707A284FC}"/>
    <hyperlink ref="V1104" r:id="rId3364" xr:uid="{DB98FC72-EFFC-4BBD-B055-67A58862271B}"/>
    <hyperlink ref="V1144" r:id="rId3365" xr:uid="{5F2944CB-5327-4FFC-B872-53D4922050D5}"/>
    <hyperlink ref="V1108" r:id="rId3366" xr:uid="{7423CF71-DAE4-492B-8F07-308DED840470}"/>
    <hyperlink ref="V1107" r:id="rId3367" xr:uid="{27926361-A6DD-48FD-9572-251DC1406270}"/>
    <hyperlink ref="V1109" r:id="rId3368" xr:uid="{F32D18F6-371A-42D9-A23E-2BACF8CB61CC}"/>
    <hyperlink ref="V1142" r:id="rId3369" xr:uid="{E296B80D-18A3-4B0C-B6C3-708E6D67F420}"/>
    <hyperlink ref="V1105" r:id="rId3370" xr:uid="{2A4683BD-A80C-4B3D-94A9-A295E9101A3E}"/>
    <hyperlink ref="V1110" r:id="rId3371" xr:uid="{B682D94A-4F5A-45F5-B878-76E42DC1EE3C}"/>
    <hyperlink ref="V1147" r:id="rId3372" xr:uid="{47EC0348-A2E0-45CF-977C-D88527EEE469}"/>
    <hyperlink ref="V1146" r:id="rId3373" xr:uid="{2ECCA800-A54E-4936-ABF3-DF72773A5C15}"/>
    <hyperlink ref="V1145" r:id="rId3374" xr:uid="{1D6601FF-25E1-4C94-9D21-68F81B831979}"/>
    <hyperlink ref="V1112" r:id="rId3375" xr:uid="{B715C0DC-0B4F-4C29-9BAF-99963497AD95}"/>
    <hyperlink ref="V1113" r:id="rId3376" xr:uid="{FDBD3F53-6823-48DA-A5AC-96CEC3E3202A}"/>
    <hyperlink ref="V1114" r:id="rId3377" xr:uid="{841F8F15-1EAB-497D-89BD-514D20217603}"/>
    <hyperlink ref="V1115" r:id="rId3378" xr:uid="{D0F49354-C8C7-41BE-B124-6583FBC9D7F6}"/>
    <hyperlink ref="V1116" r:id="rId3379" xr:uid="{DB7FCBE6-722B-4E00-920F-29EC99EB7E96}"/>
    <hyperlink ref="V1117" r:id="rId3380" xr:uid="{3530480B-30CD-4F95-B0B0-C975518F2F52}"/>
    <hyperlink ref="V1118" r:id="rId3381" xr:uid="{E9C4E06B-6F11-4C12-9B9A-5CAF45FA956D}"/>
    <hyperlink ref="V1119" r:id="rId3382" xr:uid="{CCCF7BB9-7DF6-42A2-A958-934A08FF83BC}"/>
    <hyperlink ref="V1120" r:id="rId3383" xr:uid="{26B50B5A-9268-40D9-B05F-3A83BB64B74D}"/>
    <hyperlink ref="V1121" r:id="rId3384" xr:uid="{B0ACA084-2767-4837-A84B-358CB19430A8}"/>
    <hyperlink ref="V1122" r:id="rId3385" xr:uid="{9A80B891-0D60-4504-A7B8-A931C836DCDC}"/>
    <hyperlink ref="V1123" r:id="rId3386" xr:uid="{E5841249-D373-4346-946E-25B3ECA99358}"/>
    <hyperlink ref="V1124" r:id="rId3387" xr:uid="{4B6B59BB-2154-488B-9895-B647F8179F54}"/>
    <hyperlink ref="V1125" r:id="rId3388" xr:uid="{F2C0E7FC-5785-453D-A327-ACC5E8E7D614}"/>
    <hyperlink ref="V1126" r:id="rId3389" xr:uid="{8514D821-CF8B-4F65-B50D-9FF0EDFDCE28}"/>
    <hyperlink ref="V1127" r:id="rId3390" xr:uid="{0E7E055F-E2F7-4370-AB22-B0059DDAA3EE}"/>
    <hyperlink ref="V1128" r:id="rId3391" xr:uid="{1371B5AC-408B-42F6-AC9C-7F56D82CDD1B}"/>
    <hyperlink ref="V1129" r:id="rId3392" xr:uid="{31B98F1D-ABA4-4AF5-8046-800C133F762A}"/>
    <hyperlink ref="V1130" r:id="rId3393" xr:uid="{796BA5BF-8FDC-437A-9B6C-D43A9327740D}"/>
    <hyperlink ref="V1131" r:id="rId3394" xr:uid="{5451F39C-F3E1-4E79-983B-0861B5C8817E}"/>
    <hyperlink ref="V1132" r:id="rId3395" xr:uid="{FC1FC0E6-9CEC-4893-BA3A-01817712AF10}"/>
    <hyperlink ref="V1133" r:id="rId3396" xr:uid="{30AECA33-18C3-4A93-8E88-E8A240076CCD}"/>
    <hyperlink ref="V1134" r:id="rId3397" xr:uid="{42B6FA4F-ADEF-4D17-A393-EF7C66809F53}"/>
    <hyperlink ref="V1135" r:id="rId3398" xr:uid="{B91F582B-2414-4EB4-8AD8-3781144C0FDA}"/>
    <hyperlink ref="V1136" r:id="rId3399" xr:uid="{3C359089-DFDC-4C12-87B0-16AAAB43901E}"/>
    <hyperlink ref="V1137" r:id="rId3400" xr:uid="{56C8C321-AFB7-4F5C-AB9D-2A3B9B022C4A}"/>
    <hyperlink ref="V1138" r:id="rId3401" xr:uid="{8034BC2A-52B8-43F1-9EE4-8F676D187E09}"/>
    <hyperlink ref="V1139" r:id="rId3402" xr:uid="{D91DC6AC-37D6-4C99-A726-2B3FBC0A01F0}"/>
    <hyperlink ref="V1140" r:id="rId3403" xr:uid="{8B772003-C80B-4944-9384-72001543BADC}"/>
    <hyperlink ref="V1141" r:id="rId3404" xr:uid="{4E35ADE7-65D6-4D85-9B2B-D1894938A3F3}"/>
    <hyperlink ref="W1104" r:id="rId3405" xr:uid="{973E4ECA-C148-4B52-83E6-5322876F22DA}"/>
    <hyperlink ref="W1105" r:id="rId3406" xr:uid="{E35EE71B-5A3B-4045-8FED-89711FE6D054}"/>
    <hyperlink ref="W1106" r:id="rId3407" xr:uid="{6728A60A-9274-47D7-83A6-C2069A2594F1}"/>
    <hyperlink ref="W1107" r:id="rId3408" xr:uid="{06B9A6BB-E782-4DDA-86B5-A84DBCEB2CC6}"/>
    <hyperlink ref="W1108" r:id="rId3409" xr:uid="{D0975CA6-4C18-4C40-98B8-1D2F4E2572BD}"/>
    <hyperlink ref="W1109" r:id="rId3410" xr:uid="{53BA5E16-0DD5-40F0-94E0-3BD1A1226835}"/>
    <hyperlink ref="W1110" r:id="rId3411" xr:uid="{FB50D158-A64E-42CE-9538-CA1A0003680D}"/>
    <hyperlink ref="W1111" r:id="rId3412" xr:uid="{730BC433-F8EA-40AB-812B-B359BDB8EB46}"/>
    <hyperlink ref="W1112" r:id="rId3413" xr:uid="{2F9B4FD4-370F-49BB-9CC6-E9C3C6350A41}"/>
    <hyperlink ref="W1113" r:id="rId3414" xr:uid="{ADBF2147-5352-4C51-A46B-5FC9FE578083}"/>
    <hyperlink ref="W1114" r:id="rId3415" xr:uid="{A3697371-911A-4BC5-A7F0-17293CB26473}"/>
    <hyperlink ref="W1115" r:id="rId3416" xr:uid="{9E0156E2-A352-41CD-BD52-47AF044D5E96}"/>
    <hyperlink ref="W1116" r:id="rId3417" xr:uid="{EA011FD0-E629-4775-87B8-56C4E91E5E09}"/>
    <hyperlink ref="W1117" r:id="rId3418" xr:uid="{BC4D420B-81F7-4B97-B3E4-A7AB401914FA}"/>
    <hyperlink ref="W1118" r:id="rId3419" xr:uid="{0618BB4B-C6CA-477C-A32F-0D20A41B0000}"/>
    <hyperlink ref="W1119" r:id="rId3420" xr:uid="{40EF0F5A-E3C6-4D97-BF88-65BB2D55AF34}"/>
    <hyperlink ref="W1120" r:id="rId3421" xr:uid="{F4E09C28-C846-42A9-9687-DFD491BB58BD}"/>
    <hyperlink ref="W1121" r:id="rId3422" xr:uid="{2105A1CA-1EDF-4823-A08E-D89B0B064C43}"/>
    <hyperlink ref="W1122" r:id="rId3423" xr:uid="{77080D7B-7AC1-41C3-A095-69BE4B59B6BB}"/>
    <hyperlink ref="W1123" r:id="rId3424" xr:uid="{DEC543B2-1C62-4438-9707-FF6FA4D242FF}"/>
    <hyperlink ref="W1124" r:id="rId3425" xr:uid="{1AA25841-1C55-4329-9336-4EEA3FD35CE8}"/>
    <hyperlink ref="W1125" r:id="rId3426" xr:uid="{C3BB7CF4-1EA7-46E4-962D-873DBB0CC38F}"/>
    <hyperlink ref="W1126" r:id="rId3427" xr:uid="{699B2701-83DF-4A2C-A51A-ADA059B3AE7A}"/>
    <hyperlink ref="W1127" r:id="rId3428" xr:uid="{57310183-0AC8-4238-961D-92CF5AE79DEC}"/>
    <hyperlink ref="W1128" r:id="rId3429" xr:uid="{EC8AD2E7-3A73-40CC-9ECF-FF359DCBA6BD}"/>
    <hyperlink ref="W1129" r:id="rId3430" xr:uid="{28A47F74-5394-47DB-9A2E-A51619D48FED}"/>
    <hyperlink ref="W1130" r:id="rId3431" xr:uid="{4F7D7C35-C4C2-493A-B6E6-AC736D607D1F}"/>
    <hyperlink ref="W1131" r:id="rId3432" xr:uid="{8E026740-9E2F-4D73-9A00-7E2C0AA5CAE5}"/>
    <hyperlink ref="W1132" r:id="rId3433" xr:uid="{5B79791D-D01C-48EC-8930-DE450490421A}"/>
    <hyperlink ref="W1133" r:id="rId3434" xr:uid="{B00BC0AC-D8BA-47EC-B617-08A4DBF04355}"/>
    <hyperlink ref="W1134" r:id="rId3435" xr:uid="{9B24A2E7-B3AE-4E3A-B26A-1F1A8F6C41FC}"/>
    <hyperlink ref="W1135" r:id="rId3436" xr:uid="{99BFBD2A-6188-4402-B0AF-057E8E4EDDBF}"/>
    <hyperlink ref="W1136" r:id="rId3437" xr:uid="{6CF36A80-B911-4C73-8005-0B13CF50E0E8}"/>
    <hyperlink ref="W1137" r:id="rId3438" xr:uid="{D42C9F95-EC2D-4ED5-8D49-4E4F4FF372D8}"/>
    <hyperlink ref="W1138" r:id="rId3439" xr:uid="{2E896348-6CA3-4284-A703-32E23E1C1406}"/>
    <hyperlink ref="W1139" r:id="rId3440" xr:uid="{8917FA94-4307-449B-9DD9-E50D72102723}"/>
    <hyperlink ref="W1140" r:id="rId3441" xr:uid="{BA6ACD87-B292-4347-A57E-EAB5238D96C5}"/>
    <hyperlink ref="W1141" r:id="rId3442" xr:uid="{8CC8BBAF-9732-45B5-8DE9-9911D0F893AA}"/>
    <hyperlink ref="W1142" r:id="rId3443" xr:uid="{071869A8-80CC-4B5F-88DD-45C94F6401BA}"/>
    <hyperlink ref="W1143" r:id="rId3444" xr:uid="{B9D6E975-4153-4DC7-96E6-A0AE9D311444}"/>
    <hyperlink ref="W1144" r:id="rId3445" xr:uid="{D1630A7C-4BD2-4C81-95F6-7E852B342C84}"/>
    <hyperlink ref="W1145" r:id="rId3446" xr:uid="{B795E9A6-331D-4961-ADBB-5733A2E6EE30}"/>
    <hyperlink ref="W1146" r:id="rId3447" xr:uid="{7EE6AD1C-A536-4F7D-97FB-5798E91322DA}"/>
    <hyperlink ref="W1147" r:id="rId3448" xr:uid="{20BD28DB-1BF8-4193-9E3F-C962AA681760}"/>
    <hyperlink ref="X1104" r:id="rId3449" xr:uid="{25E9D724-F0B8-41EA-B0E0-461FAC4FFB96}"/>
    <hyperlink ref="X1105" r:id="rId3450" xr:uid="{BAA0597A-4DA6-480A-8A6C-9DC6B758632E}"/>
    <hyperlink ref="X1106" r:id="rId3451" xr:uid="{072EC27A-2EF6-48C5-BFEF-7696C071DBC2}"/>
    <hyperlink ref="X1107" r:id="rId3452" xr:uid="{0B3AD907-E1DC-4535-A275-34853C5AD739}"/>
    <hyperlink ref="X1108" r:id="rId3453" xr:uid="{CBB2873E-2F45-4B68-A331-9335EE364AE2}"/>
    <hyperlink ref="X1109" r:id="rId3454" xr:uid="{5AFE5893-FAF2-4C23-B358-5F44A38A4E61}"/>
    <hyperlink ref="X1110" r:id="rId3455" xr:uid="{03D8CCC2-BDD8-4154-A8FF-9FD3959BF8DA}"/>
    <hyperlink ref="X1111" r:id="rId3456" xr:uid="{01C3949D-96A8-48D9-B675-43CDB60887DB}"/>
    <hyperlink ref="X1112" r:id="rId3457" xr:uid="{882CF586-D98D-41B6-9A24-A20B927CC4EA}"/>
    <hyperlink ref="X1113" r:id="rId3458" xr:uid="{2B1528CE-2D0E-4154-BD75-149A6B9DDCA4}"/>
    <hyperlink ref="X1114" r:id="rId3459" xr:uid="{54078C51-197A-4C89-981F-5D88E3039B4D}"/>
    <hyperlink ref="X1115" r:id="rId3460" xr:uid="{3880B39D-C0A0-4D42-A4B4-379ACD0FEE16}"/>
    <hyperlink ref="X1116" r:id="rId3461" xr:uid="{16F3B194-64FF-4D83-AC08-DC85325E6DBB}"/>
    <hyperlink ref="X1117" r:id="rId3462" xr:uid="{1A75335E-B2A5-4EC5-9FC5-32AF87977B91}"/>
    <hyperlink ref="X1118" r:id="rId3463" xr:uid="{176ED255-A567-4364-AC7B-8862E132FC33}"/>
    <hyperlink ref="X1119" r:id="rId3464" xr:uid="{384A667A-F535-4257-BFDA-E4206C2EB809}"/>
    <hyperlink ref="X1120" r:id="rId3465" xr:uid="{611DD547-F009-4488-8879-3EAF0ABA466C}"/>
    <hyperlink ref="X1121" r:id="rId3466" xr:uid="{8A72145C-06D0-4A5E-803E-EABFD0D8C885}"/>
    <hyperlink ref="X1122" r:id="rId3467" xr:uid="{25ED409F-51E1-489B-8B26-BA2AF283A672}"/>
    <hyperlink ref="X1123" r:id="rId3468" xr:uid="{143C03E5-37D2-4B35-848E-F8D3BC37FF3E}"/>
    <hyperlink ref="X1124" r:id="rId3469" xr:uid="{E5B48CF1-FB84-4260-9DBA-5A6A6C48888F}"/>
    <hyperlink ref="X1125" r:id="rId3470" xr:uid="{4DB86503-EC70-4676-9427-D7FF16FBA9F9}"/>
    <hyperlink ref="X1126" r:id="rId3471" xr:uid="{743E2992-BA41-427B-82C8-5689CBF6005E}"/>
    <hyperlink ref="X1127" r:id="rId3472" xr:uid="{EA629877-3E3E-4507-B7C0-64CC4527340F}"/>
    <hyperlink ref="X1128" r:id="rId3473" xr:uid="{F41E9010-3D6C-4614-BD10-FB86AA606A16}"/>
    <hyperlink ref="X1129" r:id="rId3474" xr:uid="{97F38290-CD22-4E8D-AAC8-8B46DBE27F3B}"/>
    <hyperlink ref="X1130" r:id="rId3475" xr:uid="{3D8DF872-7B92-4DB5-900C-00F8A278A43A}"/>
    <hyperlink ref="X1131" r:id="rId3476" xr:uid="{62B5507F-94BC-4D1D-ACDF-2945DFC79119}"/>
    <hyperlink ref="X1132" r:id="rId3477" xr:uid="{B638CC36-5536-48A2-8C8B-A4A5AC49EA07}"/>
    <hyperlink ref="X1133" r:id="rId3478" xr:uid="{EA7AF69C-0BBA-486D-B4D3-7C2209580C33}"/>
    <hyperlink ref="X1134" r:id="rId3479" xr:uid="{E79004FD-1601-4E48-8664-3818AC4FE378}"/>
    <hyperlink ref="X1135" r:id="rId3480" xr:uid="{CD0AC5F7-66EA-476B-8484-F96606AFD134}"/>
    <hyperlink ref="X1136" r:id="rId3481" xr:uid="{1B904DA8-EE43-46F8-8BEF-849C2DF8ED81}"/>
    <hyperlink ref="X1137" r:id="rId3482" xr:uid="{6DC77596-738F-4285-AC26-B0E563A5BE15}"/>
    <hyperlink ref="X1138" r:id="rId3483" xr:uid="{062A4A53-6ECD-42D3-9EEB-9857A2E3C0F2}"/>
    <hyperlink ref="X1139" r:id="rId3484" xr:uid="{F4830B16-E869-4769-B71F-098B245E80DE}"/>
    <hyperlink ref="X1140" r:id="rId3485" xr:uid="{04B1632D-287B-4469-AE81-CC07EC39812A}"/>
    <hyperlink ref="X1141" r:id="rId3486" xr:uid="{E15CE215-4A19-4974-BB37-564BDD61FA04}"/>
    <hyperlink ref="X1142" r:id="rId3487" xr:uid="{416D4CA6-BAFD-4817-96F0-8161F414A6C7}"/>
    <hyperlink ref="X1143" r:id="rId3488" xr:uid="{78455D38-DB80-4941-91C2-1798D0A82D0A}"/>
    <hyperlink ref="X1144" r:id="rId3489" xr:uid="{62C8A606-E3DA-4F89-97E1-8F8FF3FF66AA}"/>
    <hyperlink ref="X1145" r:id="rId3490" xr:uid="{0B642B28-3BE3-4223-BFBA-D033B65AAE39}"/>
    <hyperlink ref="X1146" r:id="rId3491" xr:uid="{EC2620B0-B05B-40EE-941A-53F17D08FF2C}"/>
    <hyperlink ref="X1147" r:id="rId3492" xr:uid="{48CCEAB7-30A8-4644-87D2-80951C2BA7AB}"/>
    <hyperlink ref="Z1104" r:id="rId3493" xr:uid="{E7B75BCB-81E5-4EAA-B988-E61ADA429A31}"/>
    <hyperlink ref="Z1105" r:id="rId3494" xr:uid="{C2F166AE-E03E-4508-A321-2EF30072FDCA}"/>
    <hyperlink ref="Z1106" r:id="rId3495" xr:uid="{6D3EFCFD-62EF-4E8A-BEE6-9D5A099C6D66}"/>
    <hyperlink ref="Z1107" r:id="rId3496" xr:uid="{79A62E75-3EA6-46BD-BD92-0F2D4751EC29}"/>
    <hyperlink ref="Z1108" r:id="rId3497" xr:uid="{21031E29-DF5F-4C50-9CBF-6787B0A73016}"/>
    <hyperlink ref="Z1109" r:id="rId3498" xr:uid="{8BE8BDBC-D6BC-4665-8812-1758817C15FD}"/>
    <hyperlink ref="Z1110" r:id="rId3499" xr:uid="{E57F97E4-FE33-4F3C-90AE-54F4E229B50E}"/>
    <hyperlink ref="Z1111" r:id="rId3500" xr:uid="{82E8941B-A42F-40D3-BB4A-6BCED7CA13D2}"/>
    <hyperlink ref="Z1112" r:id="rId3501" xr:uid="{2619CCDF-744F-4129-80C2-28C0E9BD8B08}"/>
    <hyperlink ref="Z1113" r:id="rId3502" xr:uid="{C3DCF191-7E64-4CB9-99F8-86153860BA31}"/>
    <hyperlink ref="Z1114" r:id="rId3503" xr:uid="{88074132-0257-4459-90F5-A7A51E22DE3D}"/>
    <hyperlink ref="Z1115" r:id="rId3504" xr:uid="{A47C6516-B5AA-4926-A639-7AA2959B3CAF}"/>
    <hyperlink ref="Z1116" r:id="rId3505" xr:uid="{58E0BDCC-9C9B-4708-A482-F5D840E544CC}"/>
    <hyperlink ref="Z1117" r:id="rId3506" xr:uid="{A6B5ED52-D0CF-4808-B33C-4A7E9D181678}"/>
    <hyperlink ref="Z1118" r:id="rId3507" xr:uid="{0C178298-CC45-438E-9427-D257D207C4DF}"/>
    <hyperlink ref="Z1119" r:id="rId3508" xr:uid="{37C52F0D-ADFD-4863-8382-EB6955D7BFFD}"/>
    <hyperlink ref="Z1120" r:id="rId3509" xr:uid="{7274178A-0A02-4FAF-9936-C3F5C4ABBF75}"/>
    <hyperlink ref="Z1121" r:id="rId3510" xr:uid="{8FC67F5D-FF31-48E8-A2CA-00E63A2ED48B}"/>
    <hyperlink ref="Z1122" r:id="rId3511" xr:uid="{E8A5BE9C-205B-47D0-9EF7-902E38AA981B}"/>
    <hyperlink ref="Z1123" r:id="rId3512" xr:uid="{7827148F-28E9-4020-AEF2-6A6D1AE13FD9}"/>
    <hyperlink ref="Z1124" r:id="rId3513" xr:uid="{F0318624-3652-49D7-82D2-1772474CADB4}"/>
    <hyperlink ref="Z1125" r:id="rId3514" xr:uid="{34E4FD21-1B2B-4993-BEAE-BA8BB2F5A9A9}"/>
    <hyperlink ref="Z1126" r:id="rId3515" xr:uid="{B63D750E-7C8E-4C13-A4A8-807D3E440BD5}"/>
    <hyperlink ref="Z1127" r:id="rId3516" xr:uid="{A631DCE5-8A97-414C-80FA-624912F9C889}"/>
    <hyperlink ref="Z1128" r:id="rId3517" xr:uid="{DFAC2A31-9AF0-4FD1-9275-208DF79C71F0}"/>
    <hyperlink ref="Z1129" r:id="rId3518" xr:uid="{7CA953B2-3615-4331-B10D-3F1F0E5E3770}"/>
    <hyperlink ref="Z1130" r:id="rId3519" xr:uid="{408A061D-7765-465D-8B8E-64EA46F539CA}"/>
    <hyperlink ref="Z1131" r:id="rId3520" xr:uid="{0F366E05-03A8-46A9-9DD1-2C862B03E7E5}"/>
    <hyperlink ref="Z1132" r:id="rId3521" xr:uid="{DD1F8328-0AFD-4202-A147-F92D0FD288ED}"/>
    <hyperlink ref="Z1133" r:id="rId3522" xr:uid="{CAC44F82-DA27-4155-AF7F-E119A995B3BF}"/>
    <hyperlink ref="Z1134" r:id="rId3523" xr:uid="{4DF86DC8-A565-4E69-94F4-47D701539ECB}"/>
    <hyperlink ref="Z1135" r:id="rId3524" xr:uid="{676DAF9E-E415-4B11-A485-489577A7AD9F}"/>
    <hyperlink ref="Z1136" r:id="rId3525" xr:uid="{A56F722B-F436-414C-B18E-0DB06D2A2676}"/>
    <hyperlink ref="Z1137" r:id="rId3526" xr:uid="{A4B7AF1E-B57F-47FE-A32D-4C8502707355}"/>
    <hyperlink ref="Z1138" r:id="rId3527" xr:uid="{66E0E5F6-5597-4E62-88FF-6713F8214702}"/>
    <hyperlink ref="Z1139" r:id="rId3528" xr:uid="{C753B4DB-C74D-43FE-BC42-1538378F9D5E}"/>
    <hyperlink ref="Z1140" r:id="rId3529" xr:uid="{404132D7-F10A-4713-8773-98F5CB3D7EF8}"/>
    <hyperlink ref="Z1141" r:id="rId3530" xr:uid="{F3B6278F-8390-4EE7-8015-410D1C2F24F0}"/>
    <hyperlink ref="Z1142" r:id="rId3531" xr:uid="{90D6B1E2-BF02-4116-AC94-550C8498C029}"/>
    <hyperlink ref="Z1143" r:id="rId3532" xr:uid="{128F331D-E30F-4792-9FF9-552EEE3A96E3}"/>
    <hyperlink ref="Z1144" r:id="rId3533" xr:uid="{2A60A06A-CB57-4D9D-B896-B8B4974234E0}"/>
    <hyperlink ref="Z1145" r:id="rId3534" xr:uid="{C56671C5-0DCF-4A81-AF90-E0CDA218A7A9}"/>
    <hyperlink ref="Z1146" r:id="rId3535" xr:uid="{81D0ACF0-631A-47F8-87DC-2034EE620DA7}"/>
    <hyperlink ref="Z1147" r:id="rId3536" xr:uid="{DD8E501B-5092-4ADD-884C-922C716CA700}"/>
    <hyperlink ref="S1150" r:id="rId3537" xr:uid="{63EAD1F7-2DAE-4843-8B2C-A076448BBFF3}"/>
    <hyperlink ref="S1151" r:id="rId3538" xr:uid="{538E6D18-0090-4AF9-9901-193C73A94790}"/>
    <hyperlink ref="S1149" r:id="rId3539" xr:uid="{58131BC1-0133-4FDC-8165-E011FDDB9228}"/>
    <hyperlink ref="S1148" r:id="rId3540" xr:uid="{F5D829D9-812B-4C76-AA2E-8045C7E6C4EF}"/>
    <hyperlink ref="S1152" r:id="rId3541" xr:uid="{BFDD13B1-2A2C-4494-9ED8-CE824F128A03}"/>
    <hyperlink ref="S1153" r:id="rId3542" xr:uid="{8205DDA6-4A30-4AF7-8736-4255E677815C}"/>
    <hyperlink ref="S1154" r:id="rId3543" xr:uid="{A17C7B76-92D0-4448-A17B-BF755443364B}"/>
    <hyperlink ref="S1159" r:id="rId3544" xr:uid="{B3E9CE43-A100-4E4B-A8D4-98D146E206F2}"/>
    <hyperlink ref="S1158" r:id="rId3545" xr:uid="{5D0F8886-1C8D-4F00-BA22-72F1014FC0BE}"/>
    <hyperlink ref="S1157" r:id="rId3546" xr:uid="{5DE94BC9-A6E2-4D4F-8231-BCC41584D174}"/>
    <hyperlink ref="S1155" r:id="rId3547" xr:uid="{E021A90A-EA75-4B38-965E-7F02FA8DBEB3}"/>
    <hyperlink ref="S1156" r:id="rId3548" xr:uid="{098852E9-9A8E-4EB1-A65E-10974B4DE580}"/>
    <hyperlink ref="S1161" r:id="rId3549" xr:uid="{7A416D24-53E3-415C-AF59-80F06626AFE2}"/>
    <hyperlink ref="S1162" r:id="rId3550" xr:uid="{0D513AC4-D093-4CFB-8F09-9ECB1DFB5AC9}"/>
    <hyperlink ref="S1164" r:id="rId3551" xr:uid="{123E40FB-F6AC-4B62-8AB0-3C48FB5588C1}"/>
    <hyperlink ref="S1163" r:id="rId3552" xr:uid="{F200DCA9-043C-4F40-87D9-375F7911927A}"/>
    <hyperlink ref="S1160" r:id="rId3553" xr:uid="{5C358C5E-63FF-4A52-B861-DD0B5B2F3831}"/>
    <hyperlink ref="S1165" r:id="rId3554" xr:uid="{DDFCC633-C3E9-4C30-B22C-F04E79C1D58E}"/>
    <hyperlink ref="V1151" r:id="rId3555" xr:uid="{85FBCE31-7D4D-4B70-86D0-F2836704F8FB}"/>
    <hyperlink ref="V1149" r:id="rId3556" xr:uid="{9FFA8B40-E2C3-47DB-B723-5A8EEBC1BAFD}"/>
    <hyperlink ref="V1157" r:id="rId3557" xr:uid="{CF4DBAC5-46FB-417E-8E66-7A66258FF107}"/>
    <hyperlink ref="V1148" r:id="rId3558" xr:uid="{42637A3C-165B-4328-9D7C-2755F943D72B}"/>
    <hyperlink ref="V1150" r:id="rId3559" xr:uid="{664DF7F9-6066-46AE-BA9C-D65108E34C90}"/>
    <hyperlink ref="V1152" r:id="rId3560" xr:uid="{AB7E5CFA-A6DC-4080-8771-EB48BEAB7634}"/>
    <hyperlink ref="V1153" r:id="rId3561" xr:uid="{1178826F-AC9D-4127-9DC2-F7EA6C991023}"/>
    <hyperlink ref="V1154" r:id="rId3562" xr:uid="{430DD9B1-533D-4FD2-A2A8-9A9F8DD1BFEB}"/>
    <hyperlink ref="V1159" r:id="rId3563" xr:uid="{6C1032C0-36A8-45A7-B071-AC878E975BF9}"/>
    <hyperlink ref="V1158" r:id="rId3564" xr:uid="{0B0ED783-1982-4CB4-B2E9-C06D30095A32}"/>
    <hyperlink ref="V1155" r:id="rId3565" xr:uid="{5208C9D3-86B6-461D-9652-4C19389926A4}"/>
    <hyperlink ref="V1156" r:id="rId3566" xr:uid="{34496BB6-0524-4F2D-BD4D-992DF3EDBA76}"/>
    <hyperlink ref="V1161" r:id="rId3567" xr:uid="{C881F3E3-86C7-48A8-ADF8-A5983ECB5F1C}"/>
    <hyperlink ref="V1162" r:id="rId3568" xr:uid="{7E3AC818-9A79-4683-B107-0EC05A122C46}"/>
    <hyperlink ref="V1164" r:id="rId3569" xr:uid="{49FF632E-03E7-4D56-94C4-7DB48ACD478E}"/>
    <hyperlink ref="V1163" r:id="rId3570" xr:uid="{21FF2F1F-0553-4216-8953-152AFF17F2EE}"/>
    <hyperlink ref="V1160" r:id="rId3571" xr:uid="{EC55C9B8-B343-4B9D-B119-0048837084ED}"/>
    <hyperlink ref="V1165" r:id="rId3572" xr:uid="{FD9E4CB9-B2C0-46DD-B719-ADA66ABD4859}"/>
    <hyperlink ref="W1148" r:id="rId3573" xr:uid="{8F4CBC74-846B-4976-8E92-59FA27C9AFF6}"/>
    <hyperlink ref="W1149" r:id="rId3574" xr:uid="{98929514-A0A1-456C-87B8-B3C104CEF276}"/>
    <hyperlink ref="W1150" r:id="rId3575" xr:uid="{1CDDD365-78AD-4295-B3F3-F3582366E6A9}"/>
    <hyperlink ref="W1151" r:id="rId3576" xr:uid="{3D003A10-936A-4FAB-BDFF-B760CEDB864B}"/>
    <hyperlink ref="W1152" r:id="rId3577" xr:uid="{4D5628F7-0823-4F5E-8481-FB9085A4CF43}"/>
    <hyperlink ref="W1153" r:id="rId3578" xr:uid="{689D1071-38C0-4A5B-A9C1-8E77C8DA0571}"/>
    <hyperlink ref="W1154" r:id="rId3579" xr:uid="{43882E6C-3F44-46C5-B586-F206DB09CDA0}"/>
    <hyperlink ref="W1155" r:id="rId3580" xr:uid="{469E9DD2-A304-491F-AF82-39A0A4AF88B1}"/>
    <hyperlink ref="W1156" r:id="rId3581" xr:uid="{DEBDA8A0-5FA8-44E2-BFCC-0BA679686A66}"/>
    <hyperlink ref="W1157" r:id="rId3582" xr:uid="{4181CBB0-63EB-4E59-9DC4-ADB12CC3AB32}"/>
    <hyperlink ref="W1158" r:id="rId3583" xr:uid="{5AF97695-26F6-4038-955F-DEB91D93FA50}"/>
    <hyperlink ref="W1159" r:id="rId3584" xr:uid="{C2E41BFC-BC6C-4A88-A47F-93F92E40988B}"/>
    <hyperlink ref="W1160" r:id="rId3585" xr:uid="{3D4AEB49-E744-4AB2-BE90-8B38F2C9B2FB}"/>
    <hyperlink ref="W1161" r:id="rId3586" xr:uid="{24FDB9D2-F1AD-4F85-817F-69CFE9E52E04}"/>
    <hyperlink ref="W1162" r:id="rId3587" xr:uid="{36EEC3E9-C9F9-46F1-AEA6-3A32434A6091}"/>
    <hyperlink ref="W1163" r:id="rId3588" xr:uid="{2A29A088-C9BE-439E-B515-F03424919B72}"/>
    <hyperlink ref="W1164" r:id="rId3589" xr:uid="{42A9EF29-A02E-4610-8896-F19DD42D3B72}"/>
    <hyperlink ref="W1165" r:id="rId3590" xr:uid="{A2E6AC34-EF59-48F0-AFB6-1FB13305FB1D}"/>
    <hyperlink ref="X1148" r:id="rId3591" xr:uid="{884A3BBE-5A00-44BF-82F7-7A060A654CC4}"/>
    <hyperlink ref="X1149" r:id="rId3592" xr:uid="{E9278FBF-6516-47BF-A1CC-48E2F4AC896F}"/>
    <hyperlink ref="X1150" r:id="rId3593" xr:uid="{99294998-637D-4A04-A677-4E9557921B79}"/>
    <hyperlink ref="X1151" r:id="rId3594" xr:uid="{747A9D0B-6F81-443B-B695-12F0499D04EB}"/>
    <hyperlink ref="X1152" r:id="rId3595" xr:uid="{4196C1CD-7129-4354-BE6E-62D03EAB31F6}"/>
    <hyperlink ref="X1153" r:id="rId3596" xr:uid="{55B28179-ECA0-4E50-8876-B6C25F33DCCF}"/>
    <hyperlink ref="X1154" r:id="rId3597" xr:uid="{27C22FB4-9395-4822-847E-6F405A814419}"/>
    <hyperlink ref="X1155" r:id="rId3598" xr:uid="{7B226FF4-FCC2-400B-A3E0-4BCD974506DA}"/>
    <hyperlink ref="X1156" r:id="rId3599" xr:uid="{89F89279-9D5E-446A-A179-22F03AFBE54F}"/>
    <hyperlink ref="X1157" r:id="rId3600" xr:uid="{759984B0-8271-466E-B5E7-73C34D0245EE}"/>
    <hyperlink ref="X1158" r:id="rId3601" xr:uid="{F7EF9870-545E-4426-A01D-6B52C867A243}"/>
    <hyperlink ref="X1159" r:id="rId3602" xr:uid="{C190A0BA-CD81-4EA3-8B81-8F64D681467F}"/>
    <hyperlink ref="X1160" r:id="rId3603" xr:uid="{35C8A2E5-FC2B-4D6F-BEE2-531C7C3CD50C}"/>
    <hyperlink ref="X1161" r:id="rId3604" xr:uid="{719EF5DE-EDB9-48FE-A4B3-11AF98E9134A}"/>
    <hyperlink ref="X1162" r:id="rId3605" xr:uid="{C2F0A13E-5E52-4F42-88AC-C2F598A81D4D}"/>
    <hyperlink ref="X1163" r:id="rId3606" xr:uid="{53F01E02-A893-464F-BB25-E840D1DC57FD}"/>
    <hyperlink ref="X1164" r:id="rId3607" xr:uid="{8BFFB94A-466B-4DC3-86D3-5F7D92A9CAE6}"/>
    <hyperlink ref="X1165" r:id="rId3608" xr:uid="{54DE236E-60A3-40D8-9FB2-466CCB73B296}"/>
    <hyperlink ref="Z1148" r:id="rId3609" xr:uid="{C5309F8A-CD85-45B4-AB1C-40630A3D2500}"/>
    <hyperlink ref="Z1149" r:id="rId3610" xr:uid="{33AF827A-395B-4E6F-B7B1-8D85F301E8FB}"/>
    <hyperlink ref="Z1150" r:id="rId3611" xr:uid="{75149F56-345B-4F0A-A56A-C084BA3BE2F1}"/>
    <hyperlink ref="Z1151" r:id="rId3612" xr:uid="{6815F3AB-CF11-4888-A4D2-449F182F66CD}"/>
    <hyperlink ref="Z1152" r:id="rId3613" xr:uid="{B530FDAF-F60E-47AB-90DF-ED8D74B045D2}"/>
    <hyperlink ref="Z1153" r:id="rId3614" xr:uid="{4DD11364-B10B-40A3-B89F-202BE97971B4}"/>
    <hyperlink ref="Z1154" r:id="rId3615" xr:uid="{B7E2A6FD-EC7E-4457-BE77-B8811322CA53}"/>
    <hyperlink ref="Z1155" r:id="rId3616" xr:uid="{BE781E17-069E-4A72-8899-4C3E738611D4}"/>
    <hyperlink ref="Z1156" r:id="rId3617" xr:uid="{B41BA982-D506-470C-8F19-E80A577D9A24}"/>
    <hyperlink ref="Z1157" r:id="rId3618" xr:uid="{EF1B9D4C-364D-4DA2-BEFA-537787E78BEC}"/>
    <hyperlink ref="Z1158" r:id="rId3619" xr:uid="{6BA508A9-B6AC-41DC-95D8-45EAD47BB93C}"/>
    <hyperlink ref="Z1159" r:id="rId3620" xr:uid="{7C9AD867-25C8-4780-94E8-AB1FDA14DF52}"/>
    <hyperlink ref="Z1160" r:id="rId3621" xr:uid="{C8FDE202-ACB5-411F-A532-6ED2A523B60C}"/>
    <hyperlink ref="Z1161" r:id="rId3622" xr:uid="{7F4D63C2-C2D7-48C0-A974-38E394D84009}"/>
    <hyperlink ref="Z1162" r:id="rId3623" xr:uid="{04EB667F-C687-4927-AE0E-2A93945D41F7}"/>
    <hyperlink ref="Z1163" r:id="rId3624" xr:uid="{69FB1911-7B6C-440C-88EE-89E8551C56D6}"/>
    <hyperlink ref="Z1164" r:id="rId3625" xr:uid="{A5F8EBCB-AB56-4D20-8CCC-796F1C62D796}"/>
    <hyperlink ref="Z1165" r:id="rId3626" xr:uid="{CEB535F3-19ED-4381-8512-66852213EACA}"/>
    <hyperlink ref="S1171" r:id="rId3627" xr:uid="{A08FB0D2-7926-4C2A-952A-7DDFD25B2400}"/>
    <hyperlink ref="S1167" r:id="rId3628" xr:uid="{467A62BB-22AE-4A9D-853D-EBB6A717F681}"/>
    <hyperlink ref="S1170" r:id="rId3629" xr:uid="{BB3DC7E9-F9C6-4539-8661-EFC3423827A2}"/>
    <hyperlink ref="S1168" r:id="rId3630" xr:uid="{331E218F-D329-4307-B301-877B0A2C7BD8}"/>
    <hyperlink ref="S1166" r:id="rId3631" xr:uid="{EEBDEA0C-EA99-4C33-89D7-32258D865396}"/>
    <hyperlink ref="S1182" r:id="rId3632" xr:uid="{F18DA67D-7C23-4DD2-B9A6-DF6462ABB66E}"/>
    <hyperlink ref="S1180" r:id="rId3633" xr:uid="{18D80C8E-E82E-43B8-8918-197888F36855}"/>
    <hyperlink ref="S1173" r:id="rId3634" xr:uid="{30C0951F-3A2E-478F-97EC-D9EBE7B26DCE}"/>
    <hyperlink ref="S1172" r:id="rId3635" xr:uid="{2497665F-DCD7-44DC-9BF9-74E33DD2D90E}"/>
    <hyperlink ref="S1179" r:id="rId3636" xr:uid="{03BD6E13-6A85-4E32-988C-42B010D4CBE8}"/>
    <hyperlink ref="S1183" r:id="rId3637" xr:uid="{E33DE79F-15CD-4793-BC5E-F8047EC70145}"/>
    <hyperlink ref="S1181" r:id="rId3638" xr:uid="{421DA983-9C24-4A1B-BD5D-BD9B566168D2}"/>
    <hyperlink ref="S1184" r:id="rId3639" xr:uid="{5226128D-DEB2-4005-851E-0598C83AC2F3}"/>
    <hyperlink ref="S1174" r:id="rId3640" xr:uid="{83D561B8-BF9B-4427-AD2A-6286EC636BCA}"/>
    <hyperlink ref="S1175" r:id="rId3641" xr:uid="{DD9CBF7C-1722-4A4D-BE0E-1EF3DFBD7841}"/>
    <hyperlink ref="S1169" r:id="rId3642" xr:uid="{DDF44373-E4C6-4458-8514-DB1E35C607FD}"/>
    <hyperlink ref="S1176" r:id="rId3643" xr:uid="{996B4E5F-4DC5-4E14-A4F8-AA00497266CD}"/>
    <hyperlink ref="S1178" r:id="rId3644" xr:uid="{E6484B96-5887-41A7-A501-2F7767985186}"/>
    <hyperlink ref="S1177" r:id="rId3645" xr:uid="{7846EEF1-5B50-4F1F-A999-77D35992B0B9}"/>
    <hyperlink ref="S1185" r:id="rId3646" xr:uid="{FDA123C7-9D93-447B-873E-D868B42CF7AA}"/>
    <hyperlink ref="S1186" r:id="rId3647" xr:uid="{1F3B134F-2991-4543-A379-C7BB3B4D6246}"/>
    <hyperlink ref="V1168" r:id="rId3648" xr:uid="{ED67BC06-1FE3-4BF0-B6C8-E0090FE2169F}"/>
    <hyperlink ref="V1179" r:id="rId3649" xr:uid="{C1F35195-CB8F-4793-ABCA-29DFCF73C6C8}"/>
    <hyperlink ref="V1184" r:id="rId3650" xr:uid="{22715FB2-E0B1-4938-BD1B-BDC55EA97C67}"/>
    <hyperlink ref="V1171" r:id="rId3651" xr:uid="{2656E860-A5DF-48B4-8DCE-23299210DD2D}"/>
    <hyperlink ref="V1172" r:id="rId3652" xr:uid="{C91B9F9E-17EA-44AC-B44A-1E4CB4C1EA8B}"/>
    <hyperlink ref="V1182" r:id="rId3653" xr:uid="{C0BB2E3C-FEB1-4E61-829B-F05420595620}"/>
    <hyperlink ref="V1169" r:id="rId3654" xr:uid="{4A27D5C5-566F-44A7-83D6-FAEB74BB4E53}"/>
    <hyperlink ref="V1183" r:id="rId3655" xr:uid="{D676889E-A6D3-41CE-AC8B-6FB2A54205B2}"/>
    <hyperlink ref="V1170" r:id="rId3656" xr:uid="{52009069-98C6-4DB8-9F75-7DC1F1662FCD}"/>
    <hyperlink ref="V1166" r:id="rId3657" xr:uid="{099FD3AF-BEE3-4EE8-931E-3BA59C5E230B}"/>
    <hyperlink ref="V1175" r:id="rId3658" xr:uid="{7E122BC1-112C-49BF-B31D-86CF9507EF5E}"/>
    <hyperlink ref="V1167" r:id="rId3659" xr:uid="{63586EEC-E888-4D0A-A805-B7DE07959B03}"/>
    <hyperlink ref="V1181" r:id="rId3660" xr:uid="{636BD8D6-D05D-436C-9F77-8E49C1390240}"/>
    <hyperlink ref="V1180" r:id="rId3661" xr:uid="{D697DFF9-394B-4D3D-9A48-1374E3058703}"/>
    <hyperlink ref="V1174" r:id="rId3662" xr:uid="{E2C26FE7-41CB-4BC5-8029-B36919E97EC2}"/>
    <hyperlink ref="V1173" r:id="rId3663" xr:uid="{A403D02A-2A72-4416-8EB9-0F0D7F2192A6}"/>
    <hyperlink ref="V1176" r:id="rId3664" xr:uid="{CBBF350F-3FB0-46F9-AEF1-A7F7200B1353}"/>
    <hyperlink ref="V1178" r:id="rId3665" xr:uid="{F99B7CE4-4652-4E97-A58E-831D8293F8F7}"/>
    <hyperlink ref="V1177" r:id="rId3666" xr:uid="{5B7A814E-2730-4C9B-AF1D-1D58C0E8E2D3}"/>
    <hyperlink ref="V1185" r:id="rId3667" xr:uid="{DFAEB6C3-D26D-4184-9C45-A82358527A16}"/>
    <hyperlink ref="V1186" r:id="rId3668" xr:uid="{04180EBE-0EBA-4F4A-A411-8120D66F400E}"/>
    <hyperlink ref="W1166" r:id="rId3669" xr:uid="{0DDA2689-5A47-46CC-9831-71953F3B0F90}"/>
    <hyperlink ref="W1167" r:id="rId3670" xr:uid="{76007B7D-C09B-4FCE-B08C-AE602297B451}"/>
    <hyperlink ref="W1168" r:id="rId3671" xr:uid="{F4F4DA02-588C-4E8F-A025-AFB93281E866}"/>
    <hyperlink ref="W1169" r:id="rId3672" xr:uid="{839D296A-2E06-4E03-9CB1-316415364E16}"/>
    <hyperlink ref="W1170" r:id="rId3673" xr:uid="{F03D6DEB-D8C3-47D3-B90D-0E3050FC3511}"/>
    <hyperlink ref="W1171" r:id="rId3674" xr:uid="{97875CAC-500D-479F-93D0-1D0B11E10892}"/>
    <hyperlink ref="W1172" r:id="rId3675" xr:uid="{3006DB3B-AD85-4572-BAF0-AB2EC7285303}"/>
    <hyperlink ref="W1173" r:id="rId3676" xr:uid="{FB7B6186-972F-4DB5-A925-B0FB559A1760}"/>
    <hyperlink ref="W1174" r:id="rId3677" xr:uid="{DA1271F2-47CC-4B9F-8526-223778CE9ECD}"/>
    <hyperlink ref="W1175" r:id="rId3678" xr:uid="{5D7AFB6D-3552-4B29-A95B-C2E1D1FBAC1C}"/>
    <hyperlink ref="W1176" r:id="rId3679" xr:uid="{90640FB5-C641-4A6A-93EA-FE600F7B7EFC}"/>
    <hyperlink ref="W1177" r:id="rId3680" xr:uid="{8C390A3D-0848-4C71-B5A5-4B17D73AF7C5}"/>
    <hyperlink ref="W1178" r:id="rId3681" xr:uid="{9077A281-1B7A-4B82-AAAE-CBFF31F3A3AB}"/>
    <hyperlink ref="W1179" r:id="rId3682" xr:uid="{BC4ED70D-336A-476E-81AF-D67EEA55E31C}"/>
    <hyperlink ref="W1180" r:id="rId3683" xr:uid="{0AC94B4A-CE7A-4901-B20E-813B38082465}"/>
    <hyperlink ref="W1181" r:id="rId3684" xr:uid="{5BB27FC2-ECF1-4AA2-A2C2-26175FB41DB7}"/>
    <hyperlink ref="W1182" r:id="rId3685" xr:uid="{7BC0F617-D881-4AB8-A916-F7DE4E86C1F5}"/>
    <hyperlink ref="W1183" r:id="rId3686" xr:uid="{6D417B4F-823A-45F4-9CF9-5091348C0566}"/>
    <hyperlink ref="W1184" r:id="rId3687" xr:uid="{C57D058B-8894-4ECE-B760-A89D242C0C3E}"/>
    <hyperlink ref="W1185" r:id="rId3688" xr:uid="{87067AA1-E06C-4F3A-9DFA-F4858D630123}"/>
    <hyperlink ref="W1186" r:id="rId3689" xr:uid="{69F54EC6-39E5-4963-A14C-C1640A78BBAF}"/>
    <hyperlink ref="X1166" r:id="rId3690" xr:uid="{DA449160-EFCA-4255-8CAF-810FDC2B7F72}"/>
    <hyperlink ref="X1167" r:id="rId3691" xr:uid="{2498762C-95E2-4FA0-87A4-B435169E5DA8}"/>
    <hyperlink ref="X1168" r:id="rId3692" xr:uid="{3C8FA4CE-4E2D-4E9F-8987-882360B75F3D}"/>
    <hyperlink ref="X1169" r:id="rId3693" xr:uid="{7AB91581-6590-4C84-B8FC-28396FDC2FB9}"/>
    <hyperlink ref="X1170" r:id="rId3694" xr:uid="{9A187915-479A-4FA9-A453-B20611B1B9FB}"/>
    <hyperlink ref="X1171" r:id="rId3695" xr:uid="{DA28949C-9855-40BF-AC0C-9E130D766DAE}"/>
    <hyperlink ref="X1172" r:id="rId3696" xr:uid="{67D29AC2-94AE-45E2-BB94-8D687D784CE4}"/>
    <hyperlink ref="X1173" r:id="rId3697" xr:uid="{8152C081-9FBC-4E7C-9A49-EF3910228B62}"/>
    <hyperlink ref="X1174" r:id="rId3698" xr:uid="{5BB32B00-0F19-4D8B-8EDB-4762E8A796C5}"/>
    <hyperlink ref="X1175" r:id="rId3699" xr:uid="{9EAAB4D0-3B68-4A28-882F-841BE8CB9DD3}"/>
    <hyperlink ref="X1176" r:id="rId3700" xr:uid="{2BFE21AC-F8AD-4671-9864-CE046B410CEB}"/>
    <hyperlink ref="X1177" r:id="rId3701" xr:uid="{42ADAB61-55E1-4202-93AF-757FEEB03C5F}"/>
    <hyperlink ref="X1178" r:id="rId3702" xr:uid="{8BA04277-7A8F-4B0D-89D4-DEF5602D0B58}"/>
    <hyperlink ref="X1179" r:id="rId3703" xr:uid="{03B28264-A2DE-464A-84D9-52E145DA483F}"/>
    <hyperlink ref="X1180" r:id="rId3704" xr:uid="{DFE8AD5B-BAED-4DEB-B109-97A2DC52700E}"/>
    <hyperlink ref="X1181" r:id="rId3705" xr:uid="{9FAFE92B-236B-40D1-AD52-6FE9B4425C68}"/>
    <hyperlink ref="X1182" r:id="rId3706" xr:uid="{9C40159C-B11F-47FD-BD28-0B7ED60FB0E9}"/>
    <hyperlink ref="X1183" r:id="rId3707" xr:uid="{241020C4-8B62-429F-8A8A-0AB247073AED}"/>
    <hyperlink ref="X1184" r:id="rId3708" xr:uid="{00E54BBA-678F-4F95-A87C-DD3959A53BAF}"/>
    <hyperlink ref="X1185" r:id="rId3709" xr:uid="{9F62484F-D7AA-420E-A328-F6B8F294F5D3}"/>
    <hyperlink ref="X1186" r:id="rId3710" xr:uid="{0769B3AD-B431-42D5-BA0C-F409BED63924}"/>
    <hyperlink ref="Z1166" r:id="rId3711" xr:uid="{781F2BDE-4815-4EC9-9F7D-51D402151754}"/>
    <hyperlink ref="Z1167" r:id="rId3712" xr:uid="{1C4D5333-A1E2-4924-B9A5-DA6CB7828B46}"/>
    <hyperlink ref="Z1168" r:id="rId3713" xr:uid="{ACB87BF4-103B-4C24-84B2-4C9E77DF5D78}"/>
    <hyperlink ref="Z1169" r:id="rId3714" xr:uid="{05773629-7F7D-458C-960E-1E9966C4A80A}"/>
    <hyperlink ref="Z1170" r:id="rId3715" xr:uid="{99E9344D-1413-445D-8D56-656F3C655C2D}"/>
    <hyperlink ref="Z1171" r:id="rId3716" xr:uid="{9A66BCC5-7C7A-4CF6-B501-ED256D829282}"/>
    <hyperlink ref="Z1172" r:id="rId3717" xr:uid="{D9C837C8-E6A9-4A58-8C70-31623AB127B2}"/>
    <hyperlink ref="Z1173" r:id="rId3718" xr:uid="{380E7815-784C-467B-A668-B41BA2043707}"/>
    <hyperlink ref="Z1174" r:id="rId3719" xr:uid="{11305EB1-6C34-4542-A7B3-765B6D63C3D3}"/>
    <hyperlink ref="Z1175" r:id="rId3720" xr:uid="{AC45A1CE-768D-4838-B042-DDE2839D7449}"/>
    <hyperlink ref="Z1176" r:id="rId3721" xr:uid="{B1144328-F9B0-4E38-89E5-1CDBA9506D82}"/>
    <hyperlink ref="Z1177" r:id="rId3722" xr:uid="{E29BA98C-1B6D-4A1B-B7A2-30005094DFCC}"/>
    <hyperlink ref="Z1178" r:id="rId3723" xr:uid="{8865E7F0-413A-441A-B780-8D21BA5A5979}"/>
    <hyperlink ref="Z1179" r:id="rId3724" xr:uid="{3C049766-35FA-4BA6-9495-C5C78E6714E1}"/>
    <hyperlink ref="Z1180" r:id="rId3725" xr:uid="{976F2591-7B83-41F4-9660-97A9EE1A3084}"/>
    <hyperlink ref="Z1181" r:id="rId3726" xr:uid="{AAB2EFE5-73E0-4CE4-9857-D09BF6744F0F}"/>
    <hyperlink ref="Z1182" r:id="rId3727" xr:uid="{C0EF90AC-29E8-47FF-8F74-3DDCA78E9EC5}"/>
    <hyperlink ref="Z1183" r:id="rId3728" xr:uid="{30DC73E3-1F25-4858-888D-643AD419E1E2}"/>
    <hyperlink ref="Z1184" r:id="rId3729" xr:uid="{2D34A1E2-9616-4D38-8EE1-F357DFE928AD}"/>
    <hyperlink ref="Z1185" r:id="rId3730" xr:uid="{17CA7393-4093-495D-8EDD-DDA06770E631}"/>
    <hyperlink ref="Z1186" r:id="rId3731" xr:uid="{F3C0AEEA-906A-4CD0-90AF-3C0528B356CF}"/>
    <hyperlink ref="S1187" r:id="rId3732" xr:uid="{456FF2E6-2CD8-4F1F-B361-8F29C975AB6E}"/>
    <hyperlink ref="S1188" r:id="rId3733" xr:uid="{8E0AB392-B89E-4DBE-BFD2-9129774188C6}"/>
    <hyperlink ref="S1189" r:id="rId3734" xr:uid="{48303B11-3A2F-40DD-B2E3-893AA76C363C}"/>
    <hyperlink ref="S1190" r:id="rId3735" xr:uid="{CFE68587-3A10-4E32-BC9D-5036DC4AE1D7}"/>
    <hyperlink ref="V1187" r:id="rId3736" xr:uid="{2C8EA2D5-B080-4077-BD31-43F29C2A5A2D}"/>
    <hyperlink ref="V1188" r:id="rId3737" xr:uid="{3E94B716-8984-4816-A4FE-7973783D24E8}"/>
    <hyperlink ref="V1189" r:id="rId3738" xr:uid="{85ACC95F-C023-4499-A3E4-6919AAE2EE56}"/>
    <hyperlink ref="V1190" r:id="rId3739" xr:uid="{A580589E-0FBE-4EFE-B189-237AB3ABE4E8}"/>
    <hyperlink ref="W1187" r:id="rId3740" xr:uid="{FF9D64B8-3AB3-4418-9EC2-E01D94996621}"/>
    <hyperlink ref="X1187" r:id="rId3741" xr:uid="{E0895DE0-68E8-4B2D-A016-0FB7BF470D7A}"/>
    <hyperlink ref="Z1187" r:id="rId3742" xr:uid="{66C38BEC-FE98-4027-897D-06B2DAF14DBB}"/>
    <hyperlink ref="W1188" r:id="rId3743" xr:uid="{78C10EA5-6A1A-4F61-B2A0-60279174CA7A}"/>
    <hyperlink ref="X1188" r:id="rId3744" xr:uid="{31F94663-CFB9-4908-A9AD-29E4A33F7776}"/>
    <hyperlink ref="Z1188" r:id="rId3745" xr:uid="{A7FB3ABC-51DF-4175-A38B-96E49A362D50}"/>
    <hyperlink ref="W1189" r:id="rId3746" xr:uid="{9560A9F2-8AD0-4BB7-858A-4FD3D3774B6E}"/>
    <hyperlink ref="X1189" r:id="rId3747" xr:uid="{2DB96ACC-8389-426F-AA47-C69D4D28A81F}"/>
    <hyperlink ref="Z1189" r:id="rId3748" xr:uid="{A7E1410A-F9CE-4A7E-830C-B958A4B6E09A}"/>
    <hyperlink ref="W1190" r:id="rId3749" xr:uid="{46D827DE-2DB8-428B-B474-F1DC7425511D}"/>
    <hyperlink ref="X1190" r:id="rId3750" xr:uid="{03CF3266-9416-4DF6-BD76-2F2F52CF153E}"/>
    <hyperlink ref="Z1190" r:id="rId3751" xr:uid="{BFE57156-B161-4F8B-83BD-A6D245D285C2}"/>
    <hyperlink ref="S1191" r:id="rId3752" xr:uid="{175A16F2-44F5-4DD6-BE81-E312E10CDA3D}"/>
    <hyperlink ref="S1192" r:id="rId3753" xr:uid="{5FC670BE-8173-4800-AE7B-E3CE309B569B}"/>
    <hyperlink ref="V1191" r:id="rId3754" xr:uid="{76A9F8B9-CB10-4C3A-9687-5C2063EE8563}"/>
    <hyperlink ref="V1192" r:id="rId3755" xr:uid="{E085FA66-254B-4B73-813B-5A0857043E24}"/>
    <hyperlink ref="W1191" r:id="rId3756" xr:uid="{7812267F-23DA-4324-AA42-620502CDDAF3}"/>
    <hyperlink ref="W1192" r:id="rId3757" xr:uid="{1CD82B6D-4703-43B4-BD63-7F3D48731039}"/>
    <hyperlink ref="X1191" r:id="rId3758" xr:uid="{78DCAEB7-E94D-4D92-A93C-DA0DCDAE8B57}"/>
    <hyperlink ref="X1192" r:id="rId3759" xr:uid="{80E82FB1-2CE5-47AB-971F-61E73A5C29BA}"/>
    <hyperlink ref="Z1191" r:id="rId3760" xr:uid="{C60C22D4-6C1A-416F-B7BB-C5EA34743EF1}"/>
    <hyperlink ref="Z1192" r:id="rId3761" xr:uid="{7643ECDE-492C-4CC5-8DF6-9F566515ED36}"/>
    <hyperlink ref="S1193" r:id="rId3762" xr:uid="{C18B239B-7713-414D-9A99-1769F295EE8D}"/>
    <hyperlink ref="V1193" r:id="rId3763" xr:uid="{1E1C887F-E501-4887-A28B-E9052060FA7D}"/>
    <hyperlink ref="W1193" r:id="rId3764" xr:uid="{02C8667F-8278-44AD-BA4A-04FAC83C2656}"/>
    <hyperlink ref="X1193" r:id="rId3765" xr:uid="{2373724A-FD9F-4155-8C05-111856DA3C79}"/>
    <hyperlink ref="Z1193" r:id="rId3766" xr:uid="{AC822343-BDF0-4572-9D80-0962C28FB895}"/>
    <hyperlink ref="S1194" r:id="rId3767" xr:uid="{BBE32A0B-6A59-41B4-AE23-E477A7F74ED5}"/>
    <hyperlink ref="V1194" r:id="rId3768" xr:uid="{7393D11F-49F3-46A2-A87B-8531FE0DD458}"/>
    <hyperlink ref="W1194" r:id="rId3769" xr:uid="{D06342ED-5AD1-4B8F-A34A-36D338D67592}"/>
    <hyperlink ref="X1194" r:id="rId3770" xr:uid="{0BE91ADB-0F22-47E7-818A-6F94E609BA78}"/>
    <hyperlink ref="Z1194" r:id="rId3771" xr:uid="{C96B93AC-66D4-4DD6-B220-1D3B60F5A2B1}"/>
    <hyperlink ref="S1195" r:id="rId3772" xr:uid="{DA5DBB2E-8BD4-4BB2-9E02-2B103553167C}"/>
    <hyperlink ref="V1195" r:id="rId3773" xr:uid="{ABD01C61-0B28-437A-98BF-778CC7D7CBE7}"/>
    <hyperlink ref="W1195" r:id="rId3774" xr:uid="{57233EC2-C1C3-4018-ABAD-FD1472BB1451}"/>
    <hyperlink ref="X1195" r:id="rId3775" xr:uid="{C1409225-8993-4603-992D-E419D0E9D6F8}"/>
    <hyperlink ref="Z1195" r:id="rId3776" xr:uid="{5E96410A-54DA-4299-B2C9-1370B922037C}"/>
    <hyperlink ref="S1196" r:id="rId3777" xr:uid="{830697A4-1DEE-4C53-AF14-7FB5D46F34D1}"/>
    <hyperlink ref="V1196" r:id="rId3778" xr:uid="{DF6AAAB9-35E3-4FAB-9753-9C7BE917875A}"/>
    <hyperlink ref="W1196" r:id="rId3779" xr:uid="{82593267-863B-49FB-8D05-6864646ACA4D}"/>
    <hyperlink ref="X1196" r:id="rId3780" xr:uid="{D47E6844-8E0D-4607-94BB-6D3DE536067C}"/>
    <hyperlink ref="Z1196" r:id="rId3781" xr:uid="{F9FFF805-B6CB-4A67-A9A0-7CB7DD1E5C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:D1076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s="25" t="s">
        <v>332</v>
      </c>
      <c r="C4" t="s">
        <v>332</v>
      </c>
      <c r="D4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Tabla_590142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2024-04-22T17:08:56Z</dcterms:created>
  <dcterms:modified xsi:type="dcterms:W3CDTF">2024-05-21T19:17:21Z</dcterms:modified>
</cp:coreProperties>
</file>